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2120" windowHeight="8835" activeTab="1"/>
  </bookViews>
  <sheets>
    <sheet name="доходы" sheetId="2" r:id="rId1"/>
    <sheet name="расходы" sheetId="1" r:id="rId2"/>
  </sheets>
  <definedNames>
    <definedName name="В130">расходы!$B$198</definedName>
    <definedName name="_xlnm.Print_Area" localSheetId="0">доходы!$A$1:$V$94</definedName>
    <definedName name="_xlnm.Print_Area" localSheetId="1">расходы!$A$1:$AA$390</definedName>
  </definedNames>
  <calcPr calcId="144525"/>
</workbook>
</file>

<file path=xl/calcChain.xml><?xml version="1.0" encoding="utf-8"?>
<calcChain xmlns="http://schemas.openxmlformats.org/spreadsheetml/2006/main">
  <c r="Z36" i="1" l="1"/>
  <c r="AA36" i="1"/>
  <c r="K37" i="1"/>
  <c r="K36" i="1" s="1"/>
  <c r="L37" i="1"/>
  <c r="L36" i="1" s="1"/>
  <c r="M37" i="1"/>
  <c r="M36" i="1" s="1"/>
  <c r="O37" i="1"/>
  <c r="O36" i="1" s="1"/>
  <c r="P37" i="1"/>
  <c r="P36" i="1" s="1"/>
  <c r="Q37" i="1"/>
  <c r="Q36" i="1" s="1"/>
  <c r="S37" i="1"/>
  <c r="S36" i="1" s="1"/>
  <c r="T37" i="1"/>
  <c r="T36" i="1" s="1"/>
  <c r="U37" i="1"/>
  <c r="U36" i="1" s="1"/>
  <c r="W37" i="1"/>
  <c r="W36" i="1" s="1"/>
  <c r="X37" i="1"/>
  <c r="X36" i="1" s="1"/>
  <c r="Y37" i="1"/>
  <c r="Y36" i="1" s="1"/>
  <c r="W213" i="1"/>
  <c r="W212" i="1"/>
  <c r="W211" i="1" s="1"/>
  <c r="J244" i="1"/>
  <c r="J243" i="1" s="1"/>
  <c r="J248" i="1"/>
  <c r="J247" i="1" s="1"/>
  <c r="J232" i="1"/>
  <c r="J231" i="1"/>
  <c r="J229" i="1" s="1"/>
  <c r="J238" i="1"/>
  <c r="J237" i="1" s="1"/>
  <c r="J236" i="1" s="1"/>
  <c r="J235" i="1" s="1"/>
  <c r="J258" i="1"/>
  <c r="J257" i="1" s="1"/>
  <c r="J256" i="1" s="1"/>
  <c r="J255" i="1" s="1"/>
  <c r="J254" i="1" s="1"/>
  <c r="J262" i="1"/>
  <c r="J261" i="1"/>
  <c r="J268" i="1"/>
  <c r="J267" i="1"/>
  <c r="J269" i="1"/>
  <c r="J266" i="1" s="1"/>
  <c r="J265" i="1" s="1"/>
  <c r="J271" i="1"/>
  <c r="J272" i="1"/>
  <c r="J270" i="1" s="1"/>
  <c r="J275" i="1"/>
  <c r="J274" i="1" s="1"/>
  <c r="J273" i="1" s="1"/>
  <c r="J280" i="1"/>
  <c r="J278" i="1" s="1"/>
  <c r="J283" i="1"/>
  <c r="J282" i="1" s="1"/>
  <c r="J212" i="1"/>
  <c r="J211" i="1"/>
  <c r="J189" i="1"/>
  <c r="J188" i="1"/>
  <c r="J187" i="1"/>
  <c r="J186" i="1"/>
  <c r="J194" i="1"/>
  <c r="J193" i="1" s="1"/>
  <c r="J192" i="1" s="1"/>
  <c r="J191" i="1" s="1"/>
  <c r="J185" i="1" s="1"/>
  <c r="J367" i="1"/>
  <c r="J365" i="1"/>
  <c r="J366" i="1"/>
  <c r="J364" i="1" s="1"/>
  <c r="J363" i="1" s="1"/>
  <c r="J369" i="1"/>
  <c r="J370" i="1"/>
  <c r="J368" i="1" s="1"/>
  <c r="J319" i="1"/>
  <c r="J320" i="1"/>
  <c r="J321" i="1"/>
  <c r="J322" i="1"/>
  <c r="J318" i="1"/>
  <c r="J317" i="1"/>
  <c r="J314" i="1"/>
  <c r="J315" i="1"/>
  <c r="J316" i="1"/>
  <c r="J323" i="1"/>
  <c r="J325" i="1"/>
  <c r="J326" i="1"/>
  <c r="J324" i="1"/>
  <c r="J313" i="1"/>
  <c r="J309" i="1" s="1"/>
  <c r="J299" i="1"/>
  <c r="J298" i="1" s="1"/>
  <c r="J297" i="1" s="1"/>
  <c r="J296" i="1" s="1"/>
  <c r="J295" i="1" s="1"/>
  <c r="J306" i="1"/>
  <c r="J305" i="1"/>
  <c r="J304" i="1" s="1"/>
  <c r="J303" i="1" s="1"/>
  <c r="J302" i="1" s="1"/>
  <c r="J333" i="1"/>
  <c r="J335" i="1"/>
  <c r="J340" i="1"/>
  <c r="J336" i="1"/>
  <c r="J343" i="1"/>
  <c r="J342" i="1" s="1"/>
  <c r="J332" i="1" s="1"/>
  <c r="J331" i="1" s="1"/>
  <c r="J330" i="1" s="1"/>
  <c r="J329" i="1" s="1"/>
  <c r="J328" i="1" s="1"/>
  <c r="J138" i="1"/>
  <c r="J137" i="1"/>
  <c r="J136" i="1" s="1"/>
  <c r="J135" i="1" s="1"/>
  <c r="J134" i="1" s="1"/>
  <c r="J140" i="1"/>
  <c r="J139" i="1" s="1"/>
  <c r="J145" i="1"/>
  <c r="J146" i="1"/>
  <c r="J144" i="1"/>
  <c r="J143" i="1"/>
  <c r="J142" i="1" s="1"/>
  <c r="J149" i="1"/>
  <c r="J148" i="1" s="1"/>
  <c r="J130" i="1"/>
  <c r="J129" i="1"/>
  <c r="J132" i="1"/>
  <c r="J133" i="1"/>
  <c r="J131" i="1"/>
  <c r="J128" i="1"/>
  <c r="J127" i="1"/>
  <c r="J125" i="1"/>
  <c r="J126" i="1"/>
  <c r="J124" i="1" s="1"/>
  <c r="J123" i="1" s="1"/>
  <c r="J122" i="1" s="1"/>
  <c r="J22" i="1"/>
  <c r="J23" i="1"/>
  <c r="J17" i="1"/>
  <c r="J16" i="1" s="1"/>
  <c r="J14" i="1" s="1"/>
  <c r="J12" i="1" s="1"/>
  <c r="J33" i="1"/>
  <c r="J35" i="1"/>
  <c r="J30" i="1"/>
  <c r="J29" i="1"/>
  <c r="J28" i="1"/>
  <c r="J38" i="1"/>
  <c r="J37" i="1" s="1"/>
  <c r="J36" i="1" s="1"/>
  <c r="J27" i="1"/>
  <c r="J26" i="1" s="1"/>
  <c r="J25" i="1" s="1"/>
  <c r="J46" i="1"/>
  <c r="J47" i="1"/>
  <c r="J44" i="1"/>
  <c r="J43" i="1"/>
  <c r="J51" i="1"/>
  <c r="J50" i="1" s="1"/>
  <c r="J49" i="1" s="1"/>
  <c r="J48" i="1" s="1"/>
  <c r="J53" i="1"/>
  <c r="J54" i="1"/>
  <c r="J52" i="1"/>
  <c r="J58" i="1"/>
  <c r="J59" i="1"/>
  <c r="J60" i="1"/>
  <c r="J57" i="1"/>
  <c r="J62" i="1"/>
  <c r="J64" i="1"/>
  <c r="J61" i="1" s="1"/>
  <c r="J55" i="1" s="1"/>
  <c r="J69" i="1"/>
  <c r="J70" i="1"/>
  <c r="J71" i="1"/>
  <c r="J68" i="1"/>
  <c r="J67" i="1"/>
  <c r="J66" i="1" s="1"/>
  <c r="J65" i="1" s="1"/>
  <c r="J74" i="1"/>
  <c r="J75" i="1"/>
  <c r="J73" i="1"/>
  <c r="J78" i="1"/>
  <c r="J77" i="1" s="1"/>
  <c r="J76" i="1" s="1"/>
  <c r="J81" i="1"/>
  <c r="J80" i="1" s="1"/>
  <c r="J79" i="1" s="1"/>
  <c r="J101" i="1"/>
  <c r="J100" i="1" s="1"/>
  <c r="J99" i="1" s="1"/>
  <c r="J98" i="1" s="1"/>
  <c r="J105" i="1"/>
  <c r="J104" i="1" s="1"/>
  <c r="J103" i="1" s="1"/>
  <c r="J102" i="1" s="1"/>
  <c r="J109" i="1"/>
  <c r="J108" i="1" s="1"/>
  <c r="J107" i="1" s="1"/>
  <c r="J106" i="1" s="1"/>
  <c r="J83" i="1"/>
  <c r="J116" i="1"/>
  <c r="J115" i="1" s="1"/>
  <c r="J114" i="1" s="1"/>
  <c r="J113" i="1" s="1"/>
  <c r="J112" i="1" s="1"/>
  <c r="J111" i="1" s="1"/>
  <c r="J94" i="1"/>
  <c r="J93" i="1" s="1"/>
  <c r="J91" i="1" s="1"/>
  <c r="J90" i="1" s="1"/>
  <c r="J89" i="1" s="1"/>
  <c r="K173" i="1"/>
  <c r="K172" i="1" s="1"/>
  <c r="K171" i="1" s="1"/>
  <c r="K169" i="1" s="1"/>
  <c r="K168" i="1" s="1"/>
  <c r="K167" i="1" s="1"/>
  <c r="K178" i="1"/>
  <c r="K177" i="1"/>
  <c r="K175" i="1"/>
  <c r="L173" i="1"/>
  <c r="L172" i="1"/>
  <c r="L171" i="1" s="1"/>
  <c r="L178" i="1"/>
  <c r="L177" i="1" s="1"/>
  <c r="L175" i="1" s="1"/>
  <c r="M173" i="1"/>
  <c r="M172" i="1" s="1"/>
  <c r="M171" i="1" s="1"/>
  <c r="M178" i="1"/>
  <c r="M177" i="1" s="1"/>
  <c r="M175" i="1" s="1"/>
  <c r="J165" i="1"/>
  <c r="J164" i="1"/>
  <c r="J163" i="1"/>
  <c r="J162" i="1" s="1"/>
  <c r="J161" i="1" s="1"/>
  <c r="J160" i="1" s="1"/>
  <c r="J159" i="1" s="1"/>
  <c r="J181" i="1"/>
  <c r="K378" i="1"/>
  <c r="K377" i="1"/>
  <c r="K376" i="1"/>
  <c r="K382" i="1"/>
  <c r="K381" i="1"/>
  <c r="K380" i="1"/>
  <c r="K375" i="1"/>
  <c r="L378" i="1"/>
  <c r="L377" i="1"/>
  <c r="L376" i="1" s="1"/>
  <c r="L382" i="1"/>
  <c r="L381" i="1" s="1"/>
  <c r="L380" i="1" s="1"/>
  <c r="M378" i="1"/>
  <c r="M377" i="1" s="1"/>
  <c r="M376" i="1" s="1"/>
  <c r="M382" i="1"/>
  <c r="M381" i="1"/>
  <c r="M380" i="1" s="1"/>
  <c r="J155" i="1"/>
  <c r="J154" i="1" s="1"/>
  <c r="J153" i="1" s="1"/>
  <c r="J152" i="1" s="1"/>
  <c r="J151" i="1" s="1"/>
  <c r="J150" i="1" s="1"/>
  <c r="K350" i="1"/>
  <c r="L350" i="1"/>
  <c r="L349" i="1" s="1"/>
  <c r="M350" i="1"/>
  <c r="J350" i="1"/>
  <c r="J349" i="1" s="1"/>
  <c r="J348" i="1"/>
  <c r="J347" i="1" s="1"/>
  <c r="K356" i="1"/>
  <c r="L356" i="1"/>
  <c r="M356" i="1"/>
  <c r="K243" i="1"/>
  <c r="K247" i="1"/>
  <c r="K242" i="1" s="1"/>
  <c r="K241" i="1" s="1"/>
  <c r="K240" i="1" s="1"/>
  <c r="K231" i="1"/>
  <c r="K229" i="1" s="1"/>
  <c r="K238" i="1"/>
  <c r="K237" i="1" s="1"/>
  <c r="K236" i="1"/>
  <c r="K235" i="1" s="1"/>
  <c r="K257" i="1"/>
  <c r="K256" i="1" s="1"/>
  <c r="K261" i="1"/>
  <c r="K266" i="1"/>
  <c r="K265" i="1"/>
  <c r="K270" i="1"/>
  <c r="K264" i="1"/>
  <c r="K274" i="1"/>
  <c r="K273" i="1"/>
  <c r="K278" i="1"/>
  <c r="K282" i="1"/>
  <c r="K277" i="1"/>
  <c r="K276" i="1" s="1"/>
  <c r="K212" i="1"/>
  <c r="K211" i="1"/>
  <c r="K189" i="1"/>
  <c r="K188" i="1"/>
  <c r="K187" i="1" s="1"/>
  <c r="K186" i="1"/>
  <c r="K194" i="1"/>
  <c r="K193" i="1"/>
  <c r="K192" i="1" s="1"/>
  <c r="K191" i="1" s="1"/>
  <c r="K364" i="1"/>
  <c r="K363" i="1"/>
  <c r="K368" i="1"/>
  <c r="K362" i="1"/>
  <c r="K361" i="1" s="1"/>
  <c r="K359" i="1" s="1"/>
  <c r="K136" i="1"/>
  <c r="K135" i="1"/>
  <c r="K139" i="1"/>
  <c r="K134" i="1"/>
  <c r="K143" i="1"/>
  <c r="K142" i="1"/>
  <c r="K148" i="1"/>
  <c r="K141" i="1"/>
  <c r="K124" i="1"/>
  <c r="K123" i="1"/>
  <c r="K122" i="1" s="1"/>
  <c r="K129" i="1"/>
  <c r="K131" i="1"/>
  <c r="K128" i="1"/>
  <c r="K127" i="1" s="1"/>
  <c r="K121" i="1" s="1"/>
  <c r="K120" i="1" s="1"/>
  <c r="K119" i="1" s="1"/>
  <c r="K317" i="1"/>
  <c r="K324" i="1"/>
  <c r="K313" i="1" s="1"/>
  <c r="K309" i="1" s="1"/>
  <c r="K299" i="1"/>
  <c r="K298" i="1"/>
  <c r="K297" i="1" s="1"/>
  <c r="K296" i="1"/>
  <c r="K295" i="1" s="1"/>
  <c r="K306" i="1"/>
  <c r="K305" i="1" s="1"/>
  <c r="K304" i="1"/>
  <c r="K303" i="1" s="1"/>
  <c r="K302" i="1" s="1"/>
  <c r="K336" i="1"/>
  <c r="K342" i="1"/>
  <c r="K332" i="1" s="1"/>
  <c r="K331" i="1"/>
  <c r="K330" i="1" s="1"/>
  <c r="K329" i="1" s="1"/>
  <c r="K328" i="1" s="1"/>
  <c r="K294" i="1"/>
  <c r="K293" i="1" s="1"/>
  <c r="K17" i="1"/>
  <c r="K16" i="1" s="1"/>
  <c r="K14" i="1"/>
  <c r="K12" i="1" s="1"/>
  <c r="K30" i="1"/>
  <c r="K29" i="1" s="1"/>
  <c r="K28" i="1"/>
  <c r="K27" i="1" s="1"/>
  <c r="K26" i="1" s="1"/>
  <c r="K25" i="1" s="1"/>
  <c r="K44" i="1"/>
  <c r="K43" i="1" s="1"/>
  <c r="K50" i="1"/>
  <c r="K52" i="1"/>
  <c r="K49" i="1"/>
  <c r="K48" i="1" s="1"/>
  <c r="K57" i="1"/>
  <c r="K61" i="1"/>
  <c r="K55" i="1"/>
  <c r="K67" i="1"/>
  <c r="K66" i="1"/>
  <c r="K73" i="1"/>
  <c r="K65" i="1"/>
  <c r="K77" i="1"/>
  <c r="K76" i="1"/>
  <c r="K80" i="1"/>
  <c r="K79" i="1"/>
  <c r="K100" i="1"/>
  <c r="K99" i="1" s="1"/>
  <c r="K98" i="1" s="1"/>
  <c r="K97" i="1" s="1"/>
  <c r="K104" i="1"/>
  <c r="K103" i="1"/>
  <c r="K102" i="1" s="1"/>
  <c r="K108" i="1"/>
  <c r="K107" i="1" s="1"/>
  <c r="K106" i="1" s="1"/>
  <c r="K96" i="1"/>
  <c r="K83" i="1"/>
  <c r="K115" i="1"/>
  <c r="K114" i="1" s="1"/>
  <c r="K113" i="1" s="1"/>
  <c r="K112" i="1" s="1"/>
  <c r="K111" i="1" s="1"/>
  <c r="K93" i="1"/>
  <c r="K91" i="1"/>
  <c r="K90" i="1" s="1"/>
  <c r="K89" i="1" s="1"/>
  <c r="K163" i="1"/>
  <c r="K162" i="1" s="1"/>
  <c r="K161" i="1" s="1"/>
  <c r="K160" i="1" s="1"/>
  <c r="K159" i="1" s="1"/>
  <c r="K374" i="1"/>
  <c r="K373" i="1" s="1"/>
  <c r="K372" i="1"/>
  <c r="K154" i="1"/>
  <c r="K153" i="1"/>
  <c r="K152" i="1" s="1"/>
  <c r="K151" i="1" s="1"/>
  <c r="K150" i="1" s="1"/>
  <c r="K349" i="1"/>
  <c r="K348" i="1" s="1"/>
  <c r="K347" i="1" s="1"/>
  <c r="L243" i="1"/>
  <c r="L247" i="1"/>
  <c r="L242" i="1"/>
  <c r="L241" i="1" s="1"/>
  <c r="L240" i="1" s="1"/>
  <c r="L231" i="1"/>
  <c r="L229" i="1"/>
  <c r="L238" i="1"/>
  <c r="L237" i="1"/>
  <c r="L236" i="1" s="1"/>
  <c r="L235" i="1"/>
  <c r="L257" i="1"/>
  <c r="L256" i="1"/>
  <c r="L261" i="1"/>
  <c r="L255" i="1"/>
  <c r="L254" i="1" s="1"/>
  <c r="L266" i="1"/>
  <c r="L265" i="1" s="1"/>
  <c r="L270" i="1"/>
  <c r="L274" i="1"/>
  <c r="L273" i="1" s="1"/>
  <c r="L278" i="1"/>
  <c r="L282" i="1"/>
  <c r="L277" i="1" s="1"/>
  <c r="L276" i="1" s="1"/>
  <c r="L212" i="1"/>
  <c r="L211" i="1" s="1"/>
  <c r="L189" i="1"/>
  <c r="L188" i="1" s="1"/>
  <c r="L187" i="1"/>
  <c r="L186" i="1" s="1"/>
  <c r="L194" i="1"/>
  <c r="L193" i="1" s="1"/>
  <c r="L192" i="1"/>
  <c r="L191" i="1" s="1"/>
  <c r="L364" i="1"/>
  <c r="L363" i="1" s="1"/>
  <c r="L362" i="1" s="1"/>
  <c r="L368" i="1"/>
  <c r="L361" i="1"/>
  <c r="L359" i="1" s="1"/>
  <c r="L129" i="1"/>
  <c r="L131" i="1"/>
  <c r="L128" i="1"/>
  <c r="L127" i="1" s="1"/>
  <c r="L124" i="1"/>
  <c r="L123" i="1" s="1"/>
  <c r="L122" i="1" s="1"/>
  <c r="L121" i="1" s="1"/>
  <c r="L136" i="1"/>
  <c r="L135" i="1"/>
  <c r="L139" i="1"/>
  <c r="L134" i="1"/>
  <c r="L143" i="1"/>
  <c r="L142" i="1"/>
  <c r="L148" i="1"/>
  <c r="L141" i="1"/>
  <c r="L120" i="1"/>
  <c r="L119" i="1" s="1"/>
  <c r="L17" i="1"/>
  <c r="L16" i="1" s="1"/>
  <c r="L14" i="1"/>
  <c r="L12" i="1" s="1"/>
  <c r="L30" i="1"/>
  <c r="L29" i="1" s="1"/>
  <c r="L28" i="1"/>
  <c r="L27" i="1" s="1"/>
  <c r="L26" i="1" s="1"/>
  <c r="L25" i="1" s="1"/>
  <c r="L44" i="1"/>
  <c r="L43" i="1" s="1"/>
  <c r="L50" i="1"/>
  <c r="L52" i="1"/>
  <c r="L49" i="1"/>
  <c r="L48" i="1" s="1"/>
  <c r="L57" i="1"/>
  <c r="L61" i="1"/>
  <c r="L55" i="1"/>
  <c r="L67" i="1"/>
  <c r="L66" i="1"/>
  <c r="L73" i="1"/>
  <c r="L65" i="1"/>
  <c r="L77" i="1"/>
  <c r="L76" i="1"/>
  <c r="L80" i="1"/>
  <c r="L79" i="1"/>
  <c r="L100" i="1"/>
  <c r="L99" i="1" s="1"/>
  <c r="L98" i="1" s="1"/>
  <c r="L97" i="1" s="1"/>
  <c r="L104" i="1"/>
  <c r="L103" i="1"/>
  <c r="L102" i="1" s="1"/>
  <c r="L108" i="1"/>
  <c r="L107" i="1" s="1"/>
  <c r="L106" i="1" s="1"/>
  <c r="L96" i="1"/>
  <c r="L83" i="1"/>
  <c r="L115" i="1"/>
  <c r="L114" i="1" s="1"/>
  <c r="L113" i="1" s="1"/>
  <c r="L112" i="1" s="1"/>
  <c r="L111" i="1" s="1"/>
  <c r="L93" i="1"/>
  <c r="L91" i="1"/>
  <c r="L90" i="1" s="1"/>
  <c r="L89" i="1" s="1"/>
  <c r="L163" i="1"/>
  <c r="L162" i="1" s="1"/>
  <c r="L161" i="1" s="1"/>
  <c r="L160" i="1" s="1"/>
  <c r="L159" i="1" s="1"/>
  <c r="L299" i="1"/>
  <c r="L298" i="1" s="1"/>
  <c r="L297" i="1"/>
  <c r="L296" i="1" s="1"/>
  <c r="L295" i="1" s="1"/>
  <c r="L306" i="1"/>
  <c r="L305" i="1"/>
  <c r="L304" i="1" s="1"/>
  <c r="L303" i="1"/>
  <c r="L302" i="1" s="1"/>
  <c r="L317" i="1"/>
  <c r="L324" i="1"/>
  <c r="L313" i="1"/>
  <c r="L309" i="1" s="1"/>
  <c r="L336" i="1"/>
  <c r="L342" i="1"/>
  <c r="L332" i="1"/>
  <c r="L331" i="1" s="1"/>
  <c r="L330" i="1" s="1"/>
  <c r="L329" i="1" s="1"/>
  <c r="L328" i="1" s="1"/>
  <c r="L154" i="1"/>
  <c r="L153" i="1" s="1"/>
  <c r="L152" i="1"/>
  <c r="L151" i="1" s="1"/>
  <c r="L150" i="1" s="1"/>
  <c r="L348" i="1"/>
  <c r="L347" i="1" s="1"/>
  <c r="L355" i="1"/>
  <c r="L354" i="1" s="1"/>
  <c r="L353" i="1"/>
  <c r="M243" i="1"/>
  <c r="M247" i="1"/>
  <c r="M242" i="1" s="1"/>
  <c r="M241" i="1"/>
  <c r="M240" i="1" s="1"/>
  <c r="M231" i="1"/>
  <c r="M229" i="1" s="1"/>
  <c r="M238" i="1"/>
  <c r="M237" i="1" s="1"/>
  <c r="M236" i="1" s="1"/>
  <c r="M235" i="1" s="1"/>
  <c r="M257" i="1"/>
  <c r="M256" i="1" s="1"/>
  <c r="M255" i="1" s="1"/>
  <c r="M261" i="1"/>
  <c r="M254" i="1"/>
  <c r="M266" i="1"/>
  <c r="M265" i="1"/>
  <c r="M270" i="1"/>
  <c r="M264" i="1"/>
  <c r="M274" i="1"/>
  <c r="M273" i="1"/>
  <c r="M278" i="1"/>
  <c r="M282" i="1"/>
  <c r="M277" i="1"/>
  <c r="M276" i="1" s="1"/>
  <c r="M212" i="1"/>
  <c r="M211" i="1"/>
  <c r="M189" i="1"/>
  <c r="M188" i="1"/>
  <c r="M187" i="1" s="1"/>
  <c r="M186" i="1" s="1"/>
  <c r="M194" i="1"/>
  <c r="M193" i="1"/>
  <c r="M192" i="1" s="1"/>
  <c r="M191" i="1"/>
  <c r="M364" i="1"/>
  <c r="M363" i="1"/>
  <c r="M368" i="1"/>
  <c r="M362" i="1"/>
  <c r="M361" i="1" s="1"/>
  <c r="M359" i="1"/>
  <c r="M317" i="1"/>
  <c r="M324" i="1"/>
  <c r="M313" i="1" s="1"/>
  <c r="M309" i="1" s="1"/>
  <c r="M299" i="1"/>
  <c r="M298" i="1"/>
  <c r="M297" i="1" s="1"/>
  <c r="M296" i="1"/>
  <c r="M295" i="1" s="1"/>
  <c r="M306" i="1"/>
  <c r="M305" i="1" s="1"/>
  <c r="M304" i="1"/>
  <c r="M303" i="1" s="1"/>
  <c r="M302" i="1" s="1"/>
  <c r="M336" i="1"/>
  <c r="M342" i="1"/>
  <c r="M332" i="1" s="1"/>
  <c r="M331" i="1"/>
  <c r="M330" i="1" s="1"/>
  <c r="M329" i="1" s="1"/>
  <c r="M328" i="1" s="1"/>
  <c r="M294" i="1"/>
  <c r="M293" i="1" s="1"/>
  <c r="M129" i="1"/>
  <c r="M131" i="1"/>
  <c r="M128" i="1"/>
  <c r="M127" i="1" s="1"/>
  <c r="M124" i="1"/>
  <c r="M123" i="1" s="1"/>
  <c r="M122" i="1" s="1"/>
  <c r="M121" i="1" s="1"/>
  <c r="M120" i="1" s="1"/>
  <c r="M119" i="1" s="1"/>
  <c r="M136" i="1"/>
  <c r="M135" i="1"/>
  <c r="M139" i="1"/>
  <c r="M134" i="1"/>
  <c r="M143" i="1"/>
  <c r="M142" i="1"/>
  <c r="M148" i="1"/>
  <c r="M141" i="1"/>
  <c r="M17" i="1"/>
  <c r="M16" i="1" s="1"/>
  <c r="M14" i="1"/>
  <c r="M12" i="1" s="1"/>
  <c r="M30" i="1"/>
  <c r="M29" i="1" s="1"/>
  <c r="M28" i="1"/>
  <c r="M27" i="1" s="1"/>
  <c r="M26" i="1" s="1"/>
  <c r="M25" i="1" s="1"/>
  <c r="M44" i="1"/>
  <c r="M43" i="1" s="1"/>
  <c r="M50" i="1"/>
  <c r="M52" i="1"/>
  <c r="M49" i="1"/>
  <c r="M48" i="1" s="1"/>
  <c r="M57" i="1"/>
  <c r="M61" i="1"/>
  <c r="M55" i="1"/>
  <c r="M67" i="1"/>
  <c r="M66" i="1"/>
  <c r="M73" i="1"/>
  <c r="M65" i="1"/>
  <c r="M77" i="1"/>
  <c r="M76" i="1"/>
  <c r="M80" i="1"/>
  <c r="M79" i="1"/>
  <c r="M100" i="1"/>
  <c r="M99" i="1" s="1"/>
  <c r="M98" i="1" s="1"/>
  <c r="M104" i="1"/>
  <c r="M103" i="1"/>
  <c r="M102" i="1" s="1"/>
  <c r="M108" i="1"/>
  <c r="M107" i="1" s="1"/>
  <c r="M106" i="1" s="1"/>
  <c r="M83" i="1"/>
  <c r="M115" i="1"/>
  <c r="M114" i="1" s="1"/>
  <c r="M113" i="1" s="1"/>
  <c r="M112" i="1" s="1"/>
  <c r="M111" i="1"/>
  <c r="M93" i="1"/>
  <c r="M91" i="1"/>
  <c r="M90" i="1" s="1"/>
  <c r="M89" i="1" s="1"/>
  <c r="M163" i="1"/>
  <c r="M162" i="1" s="1"/>
  <c r="M161" i="1" s="1"/>
  <c r="M160" i="1" s="1"/>
  <c r="M159" i="1"/>
  <c r="M154" i="1"/>
  <c r="M153" i="1" s="1"/>
  <c r="M152" i="1" s="1"/>
  <c r="M151" i="1" s="1"/>
  <c r="M150" i="1" s="1"/>
  <c r="M349" i="1"/>
  <c r="M348" i="1"/>
  <c r="M347" i="1" s="1"/>
  <c r="M355" i="1"/>
  <c r="M354" i="1" s="1"/>
  <c r="M353" i="1"/>
  <c r="N244" i="1"/>
  <c r="N243" i="1"/>
  <c r="N248" i="1"/>
  <c r="N247" i="1"/>
  <c r="N232" i="1"/>
  <c r="N233" i="1"/>
  <c r="N231" i="1"/>
  <c r="N229" i="1" s="1"/>
  <c r="N238" i="1"/>
  <c r="N237" i="1" s="1"/>
  <c r="N236" i="1" s="1"/>
  <c r="N235" i="1" s="1"/>
  <c r="N258" i="1"/>
  <c r="N257" i="1" s="1"/>
  <c r="N256" i="1" s="1"/>
  <c r="N255" i="1" s="1"/>
  <c r="N254" i="1" s="1"/>
  <c r="N262" i="1"/>
  <c r="N261" i="1"/>
  <c r="N268" i="1"/>
  <c r="N267" i="1"/>
  <c r="N269" i="1"/>
  <c r="N266" i="1"/>
  <c r="N265" i="1" s="1"/>
  <c r="N264" i="1" s="1"/>
  <c r="N271" i="1"/>
  <c r="N272" i="1"/>
  <c r="N270" i="1"/>
  <c r="N275" i="1"/>
  <c r="N274" i="1" s="1"/>
  <c r="N273" i="1" s="1"/>
  <c r="N280" i="1"/>
  <c r="N281" i="1"/>
  <c r="N278" i="1"/>
  <c r="N283" i="1"/>
  <c r="N282" i="1"/>
  <c r="N212" i="1"/>
  <c r="N211" i="1" s="1"/>
  <c r="N189" i="1"/>
  <c r="N188" i="1" s="1"/>
  <c r="N187" i="1"/>
  <c r="N186" i="1" s="1"/>
  <c r="N194" i="1"/>
  <c r="N193" i="1" s="1"/>
  <c r="N192" i="1"/>
  <c r="N191" i="1" s="1"/>
  <c r="N185" i="1" s="1"/>
  <c r="N319" i="1"/>
  <c r="N321" i="1"/>
  <c r="N322" i="1"/>
  <c r="N318" i="1"/>
  <c r="N317" i="1"/>
  <c r="N326" i="1"/>
  <c r="N324" i="1"/>
  <c r="N314" i="1"/>
  <c r="N316" i="1"/>
  <c r="N313" i="1" s="1"/>
  <c r="N309" i="1" s="1"/>
  <c r="N340" i="1"/>
  <c r="N336" i="1"/>
  <c r="N333" i="1"/>
  <c r="N335" i="1"/>
  <c r="N332" i="1" s="1"/>
  <c r="N331" i="1" s="1"/>
  <c r="N330" i="1" s="1"/>
  <c r="N329" i="1" s="1"/>
  <c r="N328" i="1" s="1"/>
  <c r="N343" i="1"/>
  <c r="N342" i="1"/>
  <c r="N299" i="1"/>
  <c r="N298" i="1" s="1"/>
  <c r="N297" i="1" s="1"/>
  <c r="N296" i="1" s="1"/>
  <c r="N295" i="1" s="1"/>
  <c r="N306" i="1"/>
  <c r="N305" i="1"/>
  <c r="N304" i="1" s="1"/>
  <c r="N303" i="1" s="1"/>
  <c r="N302" i="1" s="1"/>
  <c r="N138" i="1"/>
  <c r="N137" i="1"/>
  <c r="N136" i="1"/>
  <c r="N135" i="1" s="1"/>
  <c r="N140" i="1"/>
  <c r="N139" i="1" s="1"/>
  <c r="N145" i="1"/>
  <c r="N146" i="1"/>
  <c r="N144" i="1"/>
  <c r="N143" i="1"/>
  <c r="N142" i="1" s="1"/>
  <c r="N141" i="1" s="1"/>
  <c r="N149" i="1"/>
  <c r="N148" i="1" s="1"/>
  <c r="N130" i="1"/>
  <c r="N129" i="1"/>
  <c r="N132" i="1"/>
  <c r="N133" i="1"/>
  <c r="N131" i="1" s="1"/>
  <c r="N128" i="1" s="1"/>
  <c r="N127" i="1" s="1"/>
  <c r="N126" i="1"/>
  <c r="N125" i="1"/>
  <c r="N124" i="1"/>
  <c r="N123" i="1" s="1"/>
  <c r="N122" i="1" s="1"/>
  <c r="O364" i="1"/>
  <c r="O363" i="1" s="1"/>
  <c r="P364" i="1"/>
  <c r="P363" i="1" s="1"/>
  <c r="Q364" i="1"/>
  <c r="Q363" i="1" s="1"/>
  <c r="N369" i="1"/>
  <c r="N370" i="1"/>
  <c r="N368" i="1" s="1"/>
  <c r="N22" i="1"/>
  <c r="N23" i="1"/>
  <c r="N17" i="1" s="1"/>
  <c r="N16" i="1" s="1"/>
  <c r="N14" i="1" s="1"/>
  <c r="N12" i="1" s="1"/>
  <c r="N33" i="1"/>
  <c r="N35" i="1"/>
  <c r="N30" i="1" s="1"/>
  <c r="N29" i="1" s="1"/>
  <c r="N28" i="1" s="1"/>
  <c r="N27" i="1" s="1"/>
  <c r="N26" i="1" s="1"/>
  <c r="N25" i="1" s="1"/>
  <c r="N38" i="1"/>
  <c r="N37" i="1" s="1"/>
  <c r="N36" i="1" s="1"/>
  <c r="N46" i="1"/>
  <c r="N47" i="1"/>
  <c r="N44" i="1"/>
  <c r="N43" i="1" s="1"/>
  <c r="N51" i="1"/>
  <c r="N50" i="1" s="1"/>
  <c r="N49" i="1" s="1"/>
  <c r="N48" i="1" s="1"/>
  <c r="N53" i="1"/>
  <c r="N54" i="1"/>
  <c r="N52" i="1"/>
  <c r="N58" i="1"/>
  <c r="N59" i="1"/>
  <c r="N60" i="1"/>
  <c r="N57" i="1"/>
  <c r="N62" i="1"/>
  <c r="N64" i="1"/>
  <c r="N61" i="1" s="1"/>
  <c r="N55" i="1" s="1"/>
  <c r="N69" i="1"/>
  <c r="N70" i="1"/>
  <c r="N67" i="1" s="1"/>
  <c r="N66" i="1" s="1"/>
  <c r="N71" i="1"/>
  <c r="N68" i="1"/>
  <c r="N74" i="1"/>
  <c r="N75" i="1"/>
  <c r="N73" i="1" s="1"/>
  <c r="N78" i="1"/>
  <c r="N77" i="1"/>
  <c r="N76" i="1" s="1"/>
  <c r="N81" i="1"/>
  <c r="N80" i="1" s="1"/>
  <c r="N79" i="1" s="1"/>
  <c r="N101" i="1"/>
  <c r="N100" i="1" s="1"/>
  <c r="N99" i="1" s="1"/>
  <c r="N98" i="1" s="1"/>
  <c r="N105" i="1"/>
  <c r="N104" i="1" s="1"/>
  <c r="N103" i="1" s="1"/>
  <c r="N102" i="1" s="1"/>
  <c r="N109" i="1"/>
  <c r="N108" i="1" s="1"/>
  <c r="N107" i="1" s="1"/>
  <c r="N106" i="1" s="1"/>
  <c r="N87" i="1"/>
  <c r="N86" i="1" s="1"/>
  <c r="N85" i="1" s="1"/>
  <c r="N84" i="1" s="1"/>
  <c r="N83" i="1" s="1"/>
  <c r="N116" i="1"/>
  <c r="N115" i="1"/>
  <c r="N114" i="1" s="1"/>
  <c r="N113" i="1" s="1"/>
  <c r="N112" i="1" s="1"/>
  <c r="N111" i="1" s="1"/>
  <c r="N94" i="1"/>
  <c r="N93" i="1"/>
  <c r="N91" i="1" s="1"/>
  <c r="N90" i="1" s="1"/>
  <c r="N89" i="1" s="1"/>
  <c r="N167" i="1"/>
  <c r="N165" i="1"/>
  <c r="N164" i="1"/>
  <c r="N163" i="1"/>
  <c r="N162" i="1" s="1"/>
  <c r="N161" i="1" s="1"/>
  <c r="N160" i="1" s="1"/>
  <c r="N159" i="1" s="1"/>
  <c r="N158" i="1" s="1"/>
  <c r="N181" i="1"/>
  <c r="N378" i="1"/>
  <c r="N377" i="1"/>
  <c r="N376" i="1" s="1"/>
  <c r="N382" i="1"/>
  <c r="N381" i="1" s="1"/>
  <c r="N380" i="1" s="1"/>
  <c r="N155" i="1"/>
  <c r="N154" i="1"/>
  <c r="N153" i="1" s="1"/>
  <c r="N152" i="1" s="1"/>
  <c r="N151" i="1" s="1"/>
  <c r="N150" i="1" s="1"/>
  <c r="O350" i="1"/>
  <c r="P350" i="1"/>
  <c r="Q350" i="1"/>
  <c r="N350" i="1"/>
  <c r="N349" i="1" s="1"/>
  <c r="N348" i="1" s="1"/>
  <c r="N347" i="1" s="1"/>
  <c r="N346" i="1" s="1"/>
  <c r="O356" i="1"/>
  <c r="N356" i="1" s="1"/>
  <c r="N355" i="1" s="1"/>
  <c r="N354" i="1" s="1"/>
  <c r="N353" i="1" s="1"/>
  <c r="P356" i="1"/>
  <c r="Q356" i="1"/>
  <c r="O243" i="1"/>
  <c r="O247" i="1"/>
  <c r="O242" i="1" s="1"/>
  <c r="O241" i="1" s="1"/>
  <c r="O240" i="1" s="1"/>
  <c r="O233" i="1"/>
  <c r="O231" i="1" s="1"/>
  <c r="O229" i="1" s="1"/>
  <c r="O238" i="1"/>
  <c r="O237" i="1"/>
  <c r="O236" i="1" s="1"/>
  <c r="O235" i="1" s="1"/>
  <c r="O257" i="1"/>
  <c r="O256" i="1"/>
  <c r="O261" i="1"/>
  <c r="O255" i="1"/>
  <c r="O254" i="1" s="1"/>
  <c r="O266" i="1"/>
  <c r="O265" i="1" s="1"/>
  <c r="O264" i="1" s="1"/>
  <c r="O270" i="1"/>
  <c r="O274" i="1"/>
  <c r="O273" i="1" s="1"/>
  <c r="O278" i="1"/>
  <c r="O282" i="1"/>
  <c r="O277" i="1" s="1"/>
  <c r="O276" i="1" s="1"/>
  <c r="O212" i="1"/>
  <c r="O211" i="1" s="1"/>
  <c r="O189" i="1"/>
  <c r="O188" i="1" s="1"/>
  <c r="O187" i="1" s="1"/>
  <c r="O186" i="1" s="1"/>
  <c r="O194" i="1"/>
  <c r="O193" i="1" s="1"/>
  <c r="O192" i="1" s="1"/>
  <c r="O191" i="1" s="1"/>
  <c r="O317" i="1"/>
  <c r="O324" i="1"/>
  <c r="O313" i="1"/>
  <c r="O309" i="1" s="1"/>
  <c r="O299" i="1"/>
  <c r="O298" i="1" s="1"/>
  <c r="O297" i="1" s="1"/>
  <c r="O296" i="1" s="1"/>
  <c r="O295" i="1" s="1"/>
  <c r="O306" i="1"/>
  <c r="O305" i="1"/>
  <c r="O304" i="1" s="1"/>
  <c r="O303" i="1" s="1"/>
  <c r="O302" i="1" s="1"/>
  <c r="O336" i="1"/>
  <c r="O342" i="1"/>
  <c r="O332" i="1"/>
  <c r="O331" i="1" s="1"/>
  <c r="O330" i="1" s="1"/>
  <c r="O329" i="1" s="1"/>
  <c r="O328" i="1" s="1"/>
  <c r="O129" i="1"/>
  <c r="O131" i="1"/>
  <c r="O128" i="1" s="1"/>
  <c r="O127" i="1" s="1"/>
  <c r="O124" i="1"/>
  <c r="O123" i="1"/>
  <c r="O122" i="1" s="1"/>
  <c r="O136" i="1"/>
  <c r="O135" i="1" s="1"/>
  <c r="O134" i="1" s="1"/>
  <c r="O139" i="1"/>
  <c r="O143" i="1"/>
  <c r="O142" i="1" s="1"/>
  <c r="O141" i="1" s="1"/>
  <c r="O148" i="1"/>
  <c r="O368" i="1"/>
  <c r="O17" i="1"/>
  <c r="O16" i="1"/>
  <c r="O14" i="1" s="1"/>
  <c r="O12" i="1" s="1"/>
  <c r="O30" i="1"/>
  <c r="O29" i="1"/>
  <c r="O28" i="1" s="1"/>
  <c r="O27" i="1" s="1"/>
  <c r="O26" i="1" s="1"/>
  <c r="O25" i="1" s="1"/>
  <c r="O44" i="1"/>
  <c r="O43" i="1"/>
  <c r="O50" i="1"/>
  <c r="O52" i="1"/>
  <c r="O49" i="1" s="1"/>
  <c r="O48" i="1" s="1"/>
  <c r="O57" i="1"/>
  <c r="O61" i="1"/>
  <c r="O55" i="1" s="1"/>
  <c r="O67" i="1"/>
  <c r="O66" i="1" s="1"/>
  <c r="O73" i="1"/>
  <c r="O77" i="1"/>
  <c r="O76" i="1" s="1"/>
  <c r="O80" i="1"/>
  <c r="O79" i="1" s="1"/>
  <c r="O100" i="1"/>
  <c r="O99" i="1"/>
  <c r="O98" i="1" s="1"/>
  <c r="O97" i="1" s="1"/>
  <c r="O96" i="1" s="1"/>
  <c r="O104" i="1"/>
  <c r="O103" i="1" s="1"/>
  <c r="O102" i="1"/>
  <c r="O108" i="1"/>
  <c r="O107" i="1"/>
  <c r="O106" i="1" s="1"/>
  <c r="O85" i="1"/>
  <c r="O84" i="1" s="1"/>
  <c r="O83" i="1" s="1"/>
  <c r="O115" i="1"/>
  <c r="O114" i="1"/>
  <c r="O113" i="1" s="1"/>
  <c r="O112" i="1"/>
  <c r="O111" i="1" s="1"/>
  <c r="O93" i="1"/>
  <c r="O91" i="1" s="1"/>
  <c r="O90" i="1"/>
  <c r="O89" i="1" s="1"/>
  <c r="O163" i="1"/>
  <c r="O162" i="1"/>
  <c r="O161" i="1" s="1"/>
  <c r="O160" i="1"/>
  <c r="O159" i="1" s="1"/>
  <c r="O158" i="1" s="1"/>
  <c r="O378" i="1"/>
  <c r="O377" i="1"/>
  <c r="O376" i="1" s="1"/>
  <c r="O382" i="1"/>
  <c r="O381" i="1" s="1"/>
  <c r="O380" i="1" s="1"/>
  <c r="O154" i="1"/>
  <c r="O153" i="1"/>
  <c r="O152" i="1" s="1"/>
  <c r="O151" i="1"/>
  <c r="O150" i="1" s="1"/>
  <c r="O349" i="1"/>
  <c r="O348" i="1" s="1"/>
  <c r="O347" i="1"/>
  <c r="O346" i="1" s="1"/>
  <c r="O355" i="1"/>
  <c r="O354" i="1"/>
  <c r="O353" i="1" s="1"/>
  <c r="P243" i="1"/>
  <c r="P247" i="1"/>
  <c r="P242" i="1"/>
  <c r="P241" i="1" s="1"/>
  <c r="P240" i="1" s="1"/>
  <c r="P233" i="1"/>
  <c r="P231" i="1"/>
  <c r="P229" i="1" s="1"/>
  <c r="P238" i="1"/>
  <c r="P237" i="1" s="1"/>
  <c r="P236" i="1" s="1"/>
  <c r="P235" i="1" s="1"/>
  <c r="P257" i="1"/>
  <c r="P256" i="1" s="1"/>
  <c r="P255" i="1" s="1"/>
  <c r="P261" i="1"/>
  <c r="P254" i="1"/>
  <c r="P266" i="1"/>
  <c r="P265" i="1"/>
  <c r="P270" i="1"/>
  <c r="P264" i="1"/>
  <c r="P274" i="1"/>
  <c r="P273" i="1"/>
  <c r="P278" i="1"/>
  <c r="P282" i="1"/>
  <c r="P277" i="1"/>
  <c r="P276" i="1" s="1"/>
  <c r="P212" i="1"/>
  <c r="P211" i="1"/>
  <c r="P189" i="1"/>
  <c r="P188" i="1"/>
  <c r="P187" i="1" s="1"/>
  <c r="P186" i="1" s="1"/>
  <c r="P194" i="1"/>
  <c r="P193" i="1"/>
  <c r="P192" i="1" s="1"/>
  <c r="P191" i="1"/>
  <c r="P317" i="1"/>
  <c r="P324" i="1"/>
  <c r="P313" i="1" s="1"/>
  <c r="P309" i="1" s="1"/>
  <c r="P299" i="1"/>
  <c r="P298" i="1"/>
  <c r="P297" i="1" s="1"/>
  <c r="P296" i="1" s="1"/>
  <c r="P295" i="1" s="1"/>
  <c r="P294" i="1" s="1"/>
  <c r="P293" i="1" s="1"/>
  <c r="P306" i="1"/>
  <c r="P305" i="1" s="1"/>
  <c r="P304" i="1" s="1"/>
  <c r="P303" i="1" s="1"/>
  <c r="P302" i="1" s="1"/>
  <c r="P336" i="1"/>
  <c r="P342" i="1"/>
  <c r="P332" i="1" s="1"/>
  <c r="P331" i="1" s="1"/>
  <c r="P330" i="1" s="1"/>
  <c r="P329" i="1" s="1"/>
  <c r="P328" i="1" s="1"/>
  <c r="P136" i="1"/>
  <c r="P135" i="1" s="1"/>
  <c r="P134" i="1" s="1"/>
  <c r="P139" i="1"/>
  <c r="P129" i="1"/>
  <c r="P131" i="1"/>
  <c r="P128" i="1"/>
  <c r="P127" i="1" s="1"/>
  <c r="P148" i="1"/>
  <c r="P143" i="1"/>
  <c r="P142" i="1"/>
  <c r="P141" i="1" s="1"/>
  <c r="P124" i="1"/>
  <c r="P123" i="1" s="1"/>
  <c r="P122" i="1" s="1"/>
  <c r="P121" i="1" s="1"/>
  <c r="P120" i="1" s="1"/>
  <c r="P119" i="1" s="1"/>
  <c r="P368" i="1"/>
  <c r="P362" i="1" s="1"/>
  <c r="P361" i="1" s="1"/>
  <c r="P359" i="1" s="1"/>
  <c r="P17" i="1"/>
  <c r="P16" i="1" s="1"/>
  <c r="P14" i="1" s="1"/>
  <c r="P12" i="1" s="1"/>
  <c r="P30" i="1"/>
  <c r="P29" i="1" s="1"/>
  <c r="P28" i="1" s="1"/>
  <c r="P27" i="1" s="1"/>
  <c r="P26" i="1" s="1"/>
  <c r="P25" i="1" s="1"/>
  <c r="P44" i="1"/>
  <c r="P43" i="1" s="1"/>
  <c r="P42" i="1" s="1"/>
  <c r="P41" i="1" s="1"/>
  <c r="P40" i="1" s="1"/>
  <c r="P50" i="1"/>
  <c r="P52" i="1"/>
  <c r="P49" i="1"/>
  <c r="P48" i="1" s="1"/>
  <c r="P57" i="1"/>
  <c r="P61" i="1"/>
  <c r="P55" i="1"/>
  <c r="P67" i="1"/>
  <c r="P66" i="1"/>
  <c r="P73" i="1"/>
  <c r="P65" i="1"/>
  <c r="P77" i="1"/>
  <c r="P76" i="1"/>
  <c r="P80" i="1"/>
  <c r="P79" i="1"/>
  <c r="P100" i="1"/>
  <c r="P99" i="1" s="1"/>
  <c r="P98" i="1" s="1"/>
  <c r="P104" i="1"/>
  <c r="P103" i="1"/>
  <c r="P102" i="1" s="1"/>
  <c r="P108" i="1"/>
  <c r="P107" i="1" s="1"/>
  <c r="P106" i="1" s="1"/>
  <c r="P85" i="1"/>
  <c r="P84" i="1"/>
  <c r="P83" i="1" s="1"/>
  <c r="P115" i="1"/>
  <c r="P114" i="1" s="1"/>
  <c r="P113" i="1" s="1"/>
  <c r="P112" i="1" s="1"/>
  <c r="P111" i="1" s="1"/>
  <c r="P93" i="1"/>
  <c r="P91" i="1"/>
  <c r="P90" i="1" s="1"/>
  <c r="P89" i="1" s="1"/>
  <c r="P163" i="1"/>
  <c r="P162" i="1" s="1"/>
  <c r="P161" i="1" s="1"/>
  <c r="P160" i="1" s="1"/>
  <c r="P159" i="1" s="1"/>
  <c r="P158" i="1" s="1"/>
  <c r="P378" i="1"/>
  <c r="P377" i="1" s="1"/>
  <c r="P376" i="1" s="1"/>
  <c r="P382" i="1"/>
  <c r="P381" i="1"/>
  <c r="P380" i="1" s="1"/>
  <c r="P154" i="1"/>
  <c r="P153" i="1" s="1"/>
  <c r="P152" i="1" s="1"/>
  <c r="P151" i="1" s="1"/>
  <c r="P150" i="1" s="1"/>
  <c r="P349" i="1"/>
  <c r="P348" i="1"/>
  <c r="P347" i="1" s="1"/>
  <c r="P346" i="1" s="1"/>
  <c r="P355" i="1"/>
  <c r="P354" i="1" s="1"/>
  <c r="P353" i="1" s="1"/>
  <c r="Q243" i="1"/>
  <c r="Q247" i="1"/>
  <c r="Q242" i="1" s="1"/>
  <c r="Q241" i="1" s="1"/>
  <c r="Q240" i="1" s="1"/>
  <c r="Q233" i="1"/>
  <c r="Q231" i="1" s="1"/>
  <c r="Q229" i="1" s="1"/>
  <c r="Q238" i="1"/>
  <c r="Q237" i="1"/>
  <c r="Q236" i="1" s="1"/>
  <c r="Q235" i="1" s="1"/>
  <c r="Q257" i="1"/>
  <c r="Q256" i="1"/>
  <c r="Q261" i="1"/>
  <c r="Q255" i="1"/>
  <c r="Q254" i="1" s="1"/>
  <c r="Q266" i="1"/>
  <c r="Q265" i="1" s="1"/>
  <c r="Q264" i="1" s="1"/>
  <c r="Q270" i="1"/>
  <c r="Q274" i="1"/>
  <c r="Q273" i="1" s="1"/>
  <c r="Q278" i="1"/>
  <c r="Q282" i="1"/>
  <c r="Q277" i="1" s="1"/>
  <c r="Q276" i="1" s="1"/>
  <c r="Q212" i="1"/>
  <c r="Q211" i="1" s="1"/>
  <c r="Q189" i="1"/>
  <c r="Q188" i="1" s="1"/>
  <c r="Q187" i="1" s="1"/>
  <c r="Q186" i="1" s="1"/>
  <c r="Q194" i="1"/>
  <c r="Q193" i="1" s="1"/>
  <c r="Q192" i="1" s="1"/>
  <c r="Q191" i="1" s="1"/>
  <c r="Q324" i="1"/>
  <c r="Q317" i="1"/>
  <c r="Q313" i="1"/>
  <c r="Q309" i="1" s="1"/>
  <c r="Q336" i="1"/>
  <c r="Q342" i="1"/>
  <c r="Q332" i="1"/>
  <c r="Q331" i="1" s="1"/>
  <c r="Q330" i="1" s="1"/>
  <c r="Q329" i="1" s="1"/>
  <c r="Q328" i="1" s="1"/>
  <c r="Q299" i="1"/>
  <c r="Q298" i="1"/>
  <c r="Q297" i="1" s="1"/>
  <c r="Q296" i="1" s="1"/>
  <c r="Q295" i="1" s="1"/>
  <c r="Q294" i="1" s="1"/>
  <c r="Q293" i="1" s="1"/>
  <c r="Q306" i="1"/>
  <c r="Q305" i="1" s="1"/>
  <c r="Q304" i="1" s="1"/>
  <c r="Q303" i="1" s="1"/>
  <c r="Q302" i="1" s="1"/>
  <c r="Q143" i="1"/>
  <c r="Q142" i="1"/>
  <c r="Q148" i="1"/>
  <c r="Q141" i="1"/>
  <c r="Q124" i="1"/>
  <c r="Q123" i="1"/>
  <c r="Q122" i="1" s="1"/>
  <c r="Q129" i="1"/>
  <c r="Q131" i="1"/>
  <c r="Q128" i="1"/>
  <c r="Q127" i="1" s="1"/>
  <c r="Q136" i="1"/>
  <c r="Q135" i="1" s="1"/>
  <c r="Q134" i="1" s="1"/>
  <c r="Q139" i="1"/>
  <c r="Q368" i="1"/>
  <c r="Q362" i="1"/>
  <c r="Q361" i="1" s="1"/>
  <c r="Q359" i="1" s="1"/>
  <c r="Q17" i="1"/>
  <c r="Q16" i="1"/>
  <c r="Q14" i="1" s="1"/>
  <c r="Q12" i="1" s="1"/>
  <c r="Q30" i="1"/>
  <c r="Q29" i="1"/>
  <c r="Q28" i="1" s="1"/>
  <c r="Q27" i="1" s="1"/>
  <c r="Q26" i="1" s="1"/>
  <c r="Q25" i="1" s="1"/>
  <c r="Q44" i="1"/>
  <c r="Q43" i="1"/>
  <c r="Q50" i="1"/>
  <c r="Q52" i="1"/>
  <c r="Q49" i="1" s="1"/>
  <c r="Q48" i="1" s="1"/>
  <c r="Q57" i="1"/>
  <c r="Q61" i="1"/>
  <c r="Q55" i="1" s="1"/>
  <c r="Q67" i="1"/>
  <c r="Q66" i="1" s="1"/>
  <c r="Q65" i="1" s="1"/>
  <c r="Q73" i="1"/>
  <c r="Q77" i="1"/>
  <c r="Q76" i="1" s="1"/>
  <c r="Q80" i="1"/>
  <c r="Q79" i="1" s="1"/>
  <c r="Q100" i="1"/>
  <c r="Q99" i="1"/>
  <c r="Q98" i="1" s="1"/>
  <c r="Q97" i="1" s="1"/>
  <c r="Q96" i="1" s="1"/>
  <c r="Q104" i="1"/>
  <c r="Q103" i="1" s="1"/>
  <c r="Q102" i="1" s="1"/>
  <c r="Q108" i="1"/>
  <c r="Q107" i="1"/>
  <c r="Q106" i="1" s="1"/>
  <c r="Q85" i="1"/>
  <c r="Q84" i="1" s="1"/>
  <c r="Q83" i="1" s="1"/>
  <c r="Q115" i="1"/>
  <c r="Q114" i="1"/>
  <c r="Q113" i="1" s="1"/>
  <c r="Q112" i="1" s="1"/>
  <c r="Q111" i="1" s="1"/>
  <c r="Q93" i="1"/>
  <c r="Q91" i="1" s="1"/>
  <c r="Q90" i="1" s="1"/>
  <c r="Q89" i="1" s="1"/>
  <c r="Q163" i="1"/>
  <c r="Q162" i="1"/>
  <c r="Q161" i="1" s="1"/>
  <c r="Q160" i="1" s="1"/>
  <c r="Q159" i="1" s="1"/>
  <c r="Q158" i="1" s="1"/>
  <c r="Q378" i="1"/>
  <c r="Q377" i="1"/>
  <c r="Q376" i="1" s="1"/>
  <c r="Q382" i="1"/>
  <c r="Q381" i="1" s="1"/>
  <c r="Q380" i="1" s="1"/>
  <c r="Q154" i="1"/>
  <c r="Q153" i="1"/>
  <c r="Q152" i="1" s="1"/>
  <c r="Q151" i="1" s="1"/>
  <c r="Q150" i="1" s="1"/>
  <c r="Q349" i="1"/>
  <c r="Q348" i="1" s="1"/>
  <c r="Q347" i="1" s="1"/>
  <c r="Q355" i="1"/>
  <c r="Q354" i="1"/>
  <c r="Q353" i="1" s="1"/>
  <c r="R244" i="1"/>
  <c r="R243" i="1" s="1"/>
  <c r="R242" i="1" s="1"/>
  <c r="R241" i="1" s="1"/>
  <c r="R240" i="1" s="1"/>
  <c r="R248" i="1"/>
  <c r="R247" i="1" s="1"/>
  <c r="R233" i="1"/>
  <c r="R231" i="1"/>
  <c r="R229" i="1" s="1"/>
  <c r="R239" i="1"/>
  <c r="R238" i="1" s="1"/>
  <c r="R237" i="1" s="1"/>
  <c r="R236" i="1" s="1"/>
  <c r="R235" i="1" s="1"/>
  <c r="R258" i="1"/>
  <c r="R257" i="1"/>
  <c r="R256" i="1" s="1"/>
  <c r="R255" i="1" s="1"/>
  <c r="R254" i="1" s="1"/>
  <c r="R262" i="1"/>
  <c r="R261" i="1" s="1"/>
  <c r="R268" i="1"/>
  <c r="R266" i="1" s="1"/>
  <c r="R265" i="1" s="1"/>
  <c r="R267" i="1"/>
  <c r="R269" i="1"/>
  <c r="R271" i="1"/>
  <c r="R272" i="1"/>
  <c r="R270" i="1" s="1"/>
  <c r="R275" i="1"/>
  <c r="R274" i="1"/>
  <c r="R273" i="1" s="1"/>
  <c r="R280" i="1"/>
  <c r="R281" i="1"/>
  <c r="R278" i="1" s="1"/>
  <c r="R277" i="1" s="1"/>
  <c r="R276" i="1" s="1"/>
  <c r="R283" i="1"/>
  <c r="R282" i="1" s="1"/>
  <c r="R214" i="1"/>
  <c r="R213" i="1"/>
  <c r="R212" i="1" s="1"/>
  <c r="R211" i="1" s="1"/>
  <c r="R190" i="1"/>
  <c r="R189" i="1"/>
  <c r="R188" i="1" s="1"/>
  <c r="R187" i="1" s="1"/>
  <c r="R186" i="1" s="1"/>
  <c r="R195" i="1"/>
  <c r="R194" i="1" s="1"/>
  <c r="R193" i="1" s="1"/>
  <c r="R192" i="1" s="1"/>
  <c r="R191" i="1" s="1"/>
  <c r="R319" i="1"/>
  <c r="R321" i="1"/>
  <c r="R317" i="1" s="1"/>
  <c r="R313" i="1" s="1"/>
  <c r="R309" i="1" s="1"/>
  <c r="R322" i="1"/>
  <c r="R318" i="1"/>
  <c r="R314" i="1"/>
  <c r="R315" i="1"/>
  <c r="R316" i="1"/>
  <c r="R325" i="1"/>
  <c r="R326" i="1"/>
  <c r="R324" i="1" s="1"/>
  <c r="R340" i="1"/>
  <c r="R336" i="1" s="1"/>
  <c r="R333" i="1"/>
  <c r="R334" i="1"/>
  <c r="R335" i="1"/>
  <c r="R343" i="1"/>
  <c r="R342" i="1"/>
  <c r="S299" i="1"/>
  <c r="R299" i="1" s="1"/>
  <c r="R298" i="1" s="1"/>
  <c r="R297" i="1" s="1"/>
  <c r="R296" i="1" s="1"/>
  <c r="R295" i="1" s="1"/>
  <c r="T299" i="1"/>
  <c r="U299" i="1"/>
  <c r="S306" i="1"/>
  <c r="R306" i="1" s="1"/>
  <c r="R305" i="1" s="1"/>
  <c r="R304" i="1" s="1"/>
  <c r="R303" i="1" s="1"/>
  <c r="R302" i="1" s="1"/>
  <c r="T306" i="1"/>
  <c r="U306" i="1"/>
  <c r="R130" i="1"/>
  <c r="R129" i="1" s="1"/>
  <c r="R128" i="1" s="1"/>
  <c r="R127" i="1" s="1"/>
  <c r="R132" i="1"/>
  <c r="R133" i="1"/>
  <c r="R131" i="1"/>
  <c r="R125" i="1"/>
  <c r="R126" i="1"/>
  <c r="R124" i="1" s="1"/>
  <c r="R123" i="1" s="1"/>
  <c r="R122" i="1" s="1"/>
  <c r="R137" i="1"/>
  <c r="R138" i="1"/>
  <c r="R136" i="1"/>
  <c r="R135" i="1" s="1"/>
  <c r="R134" i="1" s="1"/>
  <c r="R140" i="1"/>
  <c r="R139" i="1" s="1"/>
  <c r="R145" i="1"/>
  <c r="R146" i="1"/>
  <c r="R144" i="1"/>
  <c r="R143" i="1"/>
  <c r="R142" i="1" s="1"/>
  <c r="R149" i="1"/>
  <c r="R148" i="1" s="1"/>
  <c r="R367" i="1"/>
  <c r="R365" i="1"/>
  <c r="R366" i="1"/>
  <c r="R364" i="1" s="1"/>
  <c r="R363" i="1" s="1"/>
  <c r="R369" i="1"/>
  <c r="R370" i="1"/>
  <c r="R368" i="1" s="1"/>
  <c r="R22" i="1"/>
  <c r="R23" i="1"/>
  <c r="R17" i="1" s="1"/>
  <c r="R16" i="1" s="1"/>
  <c r="R14" i="1" s="1"/>
  <c r="R12" i="1" s="1"/>
  <c r="R33" i="1"/>
  <c r="R35" i="1"/>
  <c r="R30" i="1" s="1"/>
  <c r="R29" i="1" s="1"/>
  <c r="R28" i="1" s="1"/>
  <c r="R27" i="1" s="1"/>
  <c r="R26" i="1" s="1"/>
  <c r="R25" i="1" s="1"/>
  <c r="R38" i="1"/>
  <c r="R37" i="1" s="1"/>
  <c r="R36" i="1" s="1"/>
  <c r="R46" i="1"/>
  <c r="R47" i="1"/>
  <c r="R44" i="1"/>
  <c r="R43" i="1" s="1"/>
  <c r="R51" i="1"/>
  <c r="R50" i="1" s="1"/>
  <c r="R49" i="1" s="1"/>
  <c r="R48" i="1" s="1"/>
  <c r="R53" i="1"/>
  <c r="R54" i="1"/>
  <c r="R52" i="1"/>
  <c r="R58" i="1"/>
  <c r="R59" i="1"/>
  <c r="R60" i="1"/>
  <c r="R57" i="1"/>
  <c r="R62" i="1"/>
  <c r="R64" i="1"/>
  <c r="R61" i="1" s="1"/>
  <c r="R55" i="1" s="1"/>
  <c r="R69" i="1"/>
  <c r="R70" i="1"/>
  <c r="R67" i="1" s="1"/>
  <c r="R66" i="1" s="1"/>
  <c r="R65" i="1" s="1"/>
  <c r="R71" i="1"/>
  <c r="R68" i="1"/>
  <c r="R72" i="1"/>
  <c r="R74" i="1"/>
  <c r="R75" i="1"/>
  <c r="R73" i="1"/>
  <c r="R78" i="1"/>
  <c r="R77" i="1" s="1"/>
  <c r="R76" i="1" s="1"/>
  <c r="R81" i="1"/>
  <c r="R80" i="1"/>
  <c r="R79" i="1" s="1"/>
  <c r="R101" i="1"/>
  <c r="R100" i="1"/>
  <c r="R99" i="1" s="1"/>
  <c r="R98" i="1" s="1"/>
  <c r="R105" i="1"/>
  <c r="R104" i="1"/>
  <c r="R103" i="1" s="1"/>
  <c r="R102" i="1" s="1"/>
  <c r="R109" i="1"/>
  <c r="R108" i="1"/>
  <c r="R107" i="1" s="1"/>
  <c r="R106" i="1" s="1"/>
  <c r="R87" i="1"/>
  <c r="R86" i="1"/>
  <c r="R85" i="1" s="1"/>
  <c r="R84" i="1" s="1"/>
  <c r="R83" i="1" s="1"/>
  <c r="R116" i="1"/>
  <c r="R115" i="1" s="1"/>
  <c r="R114" i="1" s="1"/>
  <c r="R113" i="1" s="1"/>
  <c r="R112" i="1" s="1"/>
  <c r="R111" i="1" s="1"/>
  <c r="R94" i="1"/>
  <c r="R93" i="1" s="1"/>
  <c r="R91" i="1" s="1"/>
  <c r="R90" i="1" s="1"/>
  <c r="R89" i="1" s="1"/>
  <c r="R167" i="1"/>
  <c r="R165" i="1"/>
  <c r="R164" i="1"/>
  <c r="R163" i="1" s="1"/>
  <c r="R162" i="1" s="1"/>
  <c r="R161" i="1" s="1"/>
  <c r="R160" i="1" s="1"/>
  <c r="R159" i="1" s="1"/>
  <c r="R181" i="1"/>
  <c r="R378" i="1"/>
  <c r="R377" i="1" s="1"/>
  <c r="R376" i="1" s="1"/>
  <c r="R382" i="1"/>
  <c r="R381" i="1"/>
  <c r="R380" i="1" s="1"/>
  <c r="R155" i="1"/>
  <c r="R154" i="1" s="1"/>
  <c r="R153" i="1" s="1"/>
  <c r="R152" i="1" s="1"/>
  <c r="R151" i="1" s="1"/>
  <c r="R150" i="1" s="1"/>
  <c r="S350" i="1"/>
  <c r="R350" i="1" s="1"/>
  <c r="R349" i="1" s="1"/>
  <c r="R348" i="1" s="1"/>
  <c r="R347" i="1" s="1"/>
  <c r="T350" i="1"/>
  <c r="U350" i="1"/>
  <c r="S356" i="1"/>
  <c r="T356" i="1"/>
  <c r="U356" i="1"/>
  <c r="R356" i="1"/>
  <c r="R355" i="1" s="1"/>
  <c r="R354" i="1" s="1"/>
  <c r="R353" i="1" s="1"/>
  <c r="S243" i="1"/>
  <c r="S247" i="1"/>
  <c r="S242" i="1"/>
  <c r="S241" i="1" s="1"/>
  <c r="S240" i="1" s="1"/>
  <c r="S238" i="1"/>
  <c r="S237" i="1"/>
  <c r="S236" i="1" s="1"/>
  <c r="S235" i="1" s="1"/>
  <c r="S257" i="1"/>
  <c r="S256" i="1"/>
  <c r="S261" i="1"/>
  <c r="S255" i="1"/>
  <c r="S254" i="1" s="1"/>
  <c r="S266" i="1"/>
  <c r="S265" i="1" s="1"/>
  <c r="S264" i="1" s="1"/>
  <c r="S270" i="1"/>
  <c r="S274" i="1"/>
  <c r="S273" i="1" s="1"/>
  <c r="S278" i="1"/>
  <c r="S282" i="1"/>
  <c r="S277" i="1" s="1"/>
  <c r="S276" i="1" s="1"/>
  <c r="S213" i="1"/>
  <c r="S212" i="1" s="1"/>
  <c r="S211" i="1" s="1"/>
  <c r="S189" i="1"/>
  <c r="S188" i="1"/>
  <c r="S187" i="1" s="1"/>
  <c r="S186" i="1" s="1"/>
  <c r="S194" i="1"/>
  <c r="S193" i="1"/>
  <c r="S192" i="1" s="1"/>
  <c r="S191" i="1" s="1"/>
  <c r="S317" i="1"/>
  <c r="S324" i="1"/>
  <c r="S313" i="1" s="1"/>
  <c r="S309" i="1" s="1"/>
  <c r="S336" i="1"/>
  <c r="S342" i="1"/>
  <c r="S332" i="1" s="1"/>
  <c r="S331" i="1" s="1"/>
  <c r="S330" i="1" s="1"/>
  <c r="S329" i="1" s="1"/>
  <c r="S328" i="1" s="1"/>
  <c r="S298" i="1"/>
  <c r="S297" i="1" s="1"/>
  <c r="S296" i="1" s="1"/>
  <c r="S295" i="1" s="1"/>
  <c r="S305" i="1"/>
  <c r="S304" i="1" s="1"/>
  <c r="S303" i="1" s="1"/>
  <c r="S302" i="1" s="1"/>
  <c r="S129" i="1"/>
  <c r="S131" i="1"/>
  <c r="S128" i="1"/>
  <c r="S127" i="1" s="1"/>
  <c r="S124" i="1"/>
  <c r="S123" i="1" s="1"/>
  <c r="S122" i="1" s="1"/>
  <c r="S121" i="1" s="1"/>
  <c r="S120" i="1" s="1"/>
  <c r="S119" i="1" s="1"/>
  <c r="S136" i="1"/>
  <c r="S135" i="1"/>
  <c r="S139" i="1"/>
  <c r="S134" i="1"/>
  <c r="S143" i="1"/>
  <c r="S142" i="1"/>
  <c r="S148" i="1"/>
  <c r="S141" i="1"/>
  <c r="S364" i="1"/>
  <c r="S363" i="1" s="1"/>
  <c r="S362" i="1" s="1"/>
  <c r="S361" i="1" s="1"/>
  <c r="S359" i="1" s="1"/>
  <c r="S368" i="1"/>
  <c r="S17" i="1"/>
  <c r="S16" i="1" s="1"/>
  <c r="S14" i="1" s="1"/>
  <c r="S12" i="1" s="1"/>
  <c r="S30" i="1"/>
  <c r="S29" i="1" s="1"/>
  <c r="S28" i="1" s="1"/>
  <c r="S27" i="1" s="1"/>
  <c r="S26" i="1" s="1"/>
  <c r="S25" i="1" s="1"/>
  <c r="S44" i="1"/>
  <c r="S43" i="1" s="1"/>
  <c r="S50" i="1"/>
  <c r="S52" i="1"/>
  <c r="S49" i="1"/>
  <c r="S48" i="1" s="1"/>
  <c r="S57" i="1"/>
  <c r="S61" i="1"/>
  <c r="S55" i="1"/>
  <c r="S67" i="1"/>
  <c r="S66" i="1"/>
  <c r="S73" i="1"/>
  <c r="S65" i="1"/>
  <c r="S77" i="1"/>
  <c r="S76" i="1"/>
  <c r="S80" i="1"/>
  <c r="S79" i="1"/>
  <c r="S100" i="1"/>
  <c r="S99" i="1" s="1"/>
  <c r="S98" i="1" s="1"/>
  <c r="S104" i="1"/>
  <c r="S103" i="1"/>
  <c r="S102" i="1" s="1"/>
  <c r="S108" i="1"/>
  <c r="S107" i="1" s="1"/>
  <c r="S106" i="1" s="1"/>
  <c r="S86" i="1"/>
  <c r="S85" i="1"/>
  <c r="S84" i="1" s="1"/>
  <c r="S83" i="1" s="1"/>
  <c r="S115" i="1"/>
  <c r="S114" i="1"/>
  <c r="S113" i="1" s="1"/>
  <c r="S112" i="1" s="1"/>
  <c r="S111" i="1" s="1"/>
  <c r="S93" i="1"/>
  <c r="S91" i="1" s="1"/>
  <c r="S90" i="1" s="1"/>
  <c r="S89" i="1" s="1"/>
  <c r="S163" i="1"/>
  <c r="S162" i="1"/>
  <c r="S161" i="1" s="1"/>
  <c r="S160" i="1" s="1"/>
  <c r="S159" i="1" s="1"/>
  <c r="S158" i="1" s="1"/>
  <c r="S378" i="1"/>
  <c r="S377" i="1"/>
  <c r="S376" i="1" s="1"/>
  <c r="S375" i="1" s="1"/>
  <c r="S374" i="1" s="1"/>
  <c r="S373" i="1" s="1"/>
  <c r="S372" i="1" s="1"/>
  <c r="S382" i="1"/>
  <c r="S381" i="1" s="1"/>
  <c r="S380" i="1" s="1"/>
  <c r="S154" i="1"/>
  <c r="S153" i="1"/>
  <c r="S152" i="1" s="1"/>
  <c r="S151" i="1" s="1"/>
  <c r="S150" i="1" s="1"/>
  <c r="S349" i="1"/>
  <c r="S348" i="1" s="1"/>
  <c r="S347" i="1" s="1"/>
  <c r="S355" i="1"/>
  <c r="S354" i="1"/>
  <c r="S353" i="1" s="1"/>
  <c r="T243" i="1"/>
  <c r="T247" i="1"/>
  <c r="T242" i="1"/>
  <c r="T241" i="1" s="1"/>
  <c r="T240" i="1" s="1"/>
  <c r="T238" i="1"/>
  <c r="T237" i="1"/>
  <c r="T236" i="1" s="1"/>
  <c r="T235" i="1" s="1"/>
  <c r="T257" i="1"/>
  <c r="T256" i="1"/>
  <c r="T261" i="1"/>
  <c r="T255" i="1"/>
  <c r="T254" i="1" s="1"/>
  <c r="T266" i="1"/>
  <c r="T265" i="1" s="1"/>
  <c r="T264" i="1" s="1"/>
  <c r="T270" i="1"/>
  <c r="T274" i="1"/>
  <c r="T273" i="1" s="1"/>
  <c r="T278" i="1"/>
  <c r="T282" i="1"/>
  <c r="T277" i="1" s="1"/>
  <c r="T276" i="1" s="1"/>
  <c r="T213" i="1"/>
  <c r="T212" i="1" s="1"/>
  <c r="T211" i="1" s="1"/>
  <c r="T189" i="1"/>
  <c r="T188" i="1"/>
  <c r="T187" i="1" s="1"/>
  <c r="T186" i="1"/>
  <c r="T194" i="1"/>
  <c r="T193" i="1"/>
  <c r="T192" i="1" s="1"/>
  <c r="T191" i="1" s="1"/>
  <c r="T317" i="1"/>
  <c r="T324" i="1"/>
  <c r="T313" i="1" s="1"/>
  <c r="T309" i="1" s="1"/>
  <c r="T298" i="1"/>
  <c r="T297" i="1"/>
  <c r="T296" i="1" s="1"/>
  <c r="T295" i="1"/>
  <c r="T305" i="1"/>
  <c r="T304" i="1"/>
  <c r="T303" i="1" s="1"/>
  <c r="T302" i="1" s="1"/>
  <c r="T336" i="1"/>
  <c r="T342" i="1"/>
  <c r="T332" i="1" s="1"/>
  <c r="T331" i="1"/>
  <c r="T330" i="1" s="1"/>
  <c r="T329" i="1" s="1"/>
  <c r="T328" i="1" s="1"/>
  <c r="T124" i="1"/>
  <c r="T123" i="1" s="1"/>
  <c r="T122" i="1"/>
  <c r="T129" i="1"/>
  <c r="T131" i="1"/>
  <c r="T128" i="1" s="1"/>
  <c r="T127" i="1" s="1"/>
  <c r="T136" i="1"/>
  <c r="T135" i="1"/>
  <c r="T139" i="1"/>
  <c r="T134" i="1"/>
  <c r="T143" i="1"/>
  <c r="T142" i="1"/>
  <c r="T148" i="1"/>
  <c r="T141" i="1"/>
  <c r="T17" i="1"/>
  <c r="T16" i="1" s="1"/>
  <c r="T14" i="1"/>
  <c r="T12" i="1" s="1"/>
  <c r="T30" i="1"/>
  <c r="T29" i="1" s="1"/>
  <c r="T28" i="1"/>
  <c r="T27" i="1" s="1"/>
  <c r="T26" i="1" s="1"/>
  <c r="T25" i="1" s="1"/>
  <c r="T44" i="1"/>
  <c r="T43" i="1" s="1"/>
  <c r="T50" i="1"/>
  <c r="T52" i="1"/>
  <c r="T49" i="1"/>
  <c r="T48" i="1" s="1"/>
  <c r="T57" i="1"/>
  <c r="T61" i="1"/>
  <c r="T55" i="1"/>
  <c r="T67" i="1"/>
  <c r="T66" i="1"/>
  <c r="T73" i="1"/>
  <c r="T65" i="1"/>
  <c r="T77" i="1"/>
  <c r="T76" i="1"/>
  <c r="T80" i="1"/>
  <c r="T79" i="1"/>
  <c r="T100" i="1"/>
  <c r="T99" i="1" s="1"/>
  <c r="T98" i="1" s="1"/>
  <c r="T97" i="1" s="1"/>
  <c r="T96" i="1" s="1"/>
  <c r="T104" i="1"/>
  <c r="T103" i="1"/>
  <c r="T102" i="1" s="1"/>
  <c r="T108" i="1"/>
  <c r="T107" i="1" s="1"/>
  <c r="T106" i="1" s="1"/>
  <c r="T86" i="1"/>
  <c r="T85" i="1"/>
  <c r="T84" i="1" s="1"/>
  <c r="T83" i="1" s="1"/>
  <c r="T115" i="1"/>
  <c r="T114" i="1"/>
  <c r="T113" i="1" s="1"/>
  <c r="T112" i="1"/>
  <c r="T111" i="1" s="1"/>
  <c r="T93" i="1"/>
  <c r="T91" i="1" s="1"/>
  <c r="T90" i="1"/>
  <c r="T89" i="1" s="1"/>
  <c r="T163" i="1"/>
  <c r="T162" i="1"/>
  <c r="T161" i="1" s="1"/>
  <c r="T160" i="1"/>
  <c r="T159" i="1" s="1"/>
  <c r="T158" i="1" s="1"/>
  <c r="T364" i="1"/>
  <c r="T363" i="1"/>
  <c r="T368" i="1"/>
  <c r="T362" i="1"/>
  <c r="T361" i="1" s="1"/>
  <c r="T359" i="1"/>
  <c r="T378" i="1"/>
  <c r="T377" i="1"/>
  <c r="T376" i="1" s="1"/>
  <c r="T382" i="1"/>
  <c r="T381" i="1" s="1"/>
  <c r="T380" i="1"/>
  <c r="T154" i="1"/>
  <c r="T153" i="1"/>
  <c r="T152" i="1" s="1"/>
  <c r="T151" i="1" s="1"/>
  <c r="T150" i="1" s="1"/>
  <c r="T349" i="1"/>
  <c r="T348" i="1" s="1"/>
  <c r="T347" i="1" s="1"/>
  <c r="T346" i="1" s="1"/>
  <c r="T355" i="1"/>
  <c r="T354" i="1"/>
  <c r="T353" i="1" s="1"/>
  <c r="U243" i="1"/>
  <c r="U247" i="1"/>
  <c r="U242" i="1"/>
  <c r="U241" i="1" s="1"/>
  <c r="U240" i="1"/>
  <c r="U238" i="1"/>
  <c r="U237" i="1"/>
  <c r="U236" i="1" s="1"/>
  <c r="U235" i="1" s="1"/>
  <c r="U257" i="1"/>
  <c r="U256" i="1"/>
  <c r="U261" i="1"/>
  <c r="U255" i="1"/>
  <c r="U254" i="1" s="1"/>
  <c r="U266" i="1"/>
  <c r="U265" i="1" s="1"/>
  <c r="U264" i="1" s="1"/>
  <c r="U263" i="1" s="1"/>
  <c r="U270" i="1"/>
  <c r="U274" i="1"/>
  <c r="U273" i="1" s="1"/>
  <c r="U278" i="1"/>
  <c r="U282" i="1"/>
  <c r="U277" i="1" s="1"/>
  <c r="U276" i="1"/>
  <c r="U213" i="1"/>
  <c r="U212" i="1" s="1"/>
  <c r="U211" i="1"/>
  <c r="U189" i="1"/>
  <c r="U188" i="1"/>
  <c r="U187" i="1" s="1"/>
  <c r="U186" i="1" s="1"/>
  <c r="U194" i="1"/>
  <c r="U193" i="1"/>
  <c r="U192" i="1" s="1"/>
  <c r="U191" i="1" s="1"/>
  <c r="U317" i="1"/>
  <c r="U324" i="1"/>
  <c r="U313" i="1" s="1"/>
  <c r="U309" i="1" s="1"/>
  <c r="U336" i="1"/>
  <c r="U342" i="1"/>
  <c r="U332" i="1" s="1"/>
  <c r="U331" i="1" s="1"/>
  <c r="U330" i="1" s="1"/>
  <c r="U329" i="1" s="1"/>
  <c r="U328" i="1" s="1"/>
  <c r="U298" i="1"/>
  <c r="U297" i="1" s="1"/>
  <c r="U296" i="1" s="1"/>
  <c r="U295" i="1" s="1"/>
  <c r="U294" i="1" s="1"/>
  <c r="U293" i="1" s="1"/>
  <c r="U305" i="1"/>
  <c r="U304" i="1" s="1"/>
  <c r="U303" i="1" s="1"/>
  <c r="U302" i="1" s="1"/>
  <c r="U124" i="1"/>
  <c r="U123" i="1" s="1"/>
  <c r="U122" i="1" s="1"/>
  <c r="U129" i="1"/>
  <c r="U131" i="1"/>
  <c r="U128" i="1" s="1"/>
  <c r="U127" i="1" s="1"/>
  <c r="U136" i="1"/>
  <c r="U135" i="1"/>
  <c r="U139" i="1"/>
  <c r="U134" i="1"/>
  <c r="U143" i="1"/>
  <c r="U142" i="1"/>
  <c r="U148" i="1"/>
  <c r="U141" i="1"/>
  <c r="U17" i="1"/>
  <c r="U16" i="1" s="1"/>
  <c r="U14" i="1" s="1"/>
  <c r="U12" i="1" s="1"/>
  <c r="U30" i="1"/>
  <c r="U29" i="1" s="1"/>
  <c r="U28" i="1" s="1"/>
  <c r="U27" i="1" s="1"/>
  <c r="U26" i="1" s="1"/>
  <c r="U25" i="1" s="1"/>
  <c r="U44" i="1"/>
  <c r="U43" i="1" s="1"/>
  <c r="U50" i="1"/>
  <c r="U52" i="1"/>
  <c r="U49" i="1"/>
  <c r="U48" i="1" s="1"/>
  <c r="U57" i="1"/>
  <c r="U61" i="1"/>
  <c r="U55" i="1"/>
  <c r="U67" i="1"/>
  <c r="U66" i="1"/>
  <c r="U73" i="1"/>
  <c r="U65" i="1"/>
  <c r="U77" i="1"/>
  <c r="U76" i="1"/>
  <c r="U80" i="1"/>
  <c r="U79" i="1"/>
  <c r="U100" i="1"/>
  <c r="U99" i="1" s="1"/>
  <c r="U98" i="1" s="1"/>
  <c r="U104" i="1"/>
  <c r="U103" i="1"/>
  <c r="U102" i="1" s="1"/>
  <c r="U108" i="1"/>
  <c r="U107" i="1" s="1"/>
  <c r="U106" i="1" s="1"/>
  <c r="U86" i="1"/>
  <c r="U85" i="1"/>
  <c r="U84" i="1" s="1"/>
  <c r="U83" i="1" s="1"/>
  <c r="U115" i="1"/>
  <c r="U114" i="1"/>
  <c r="U113" i="1" s="1"/>
  <c r="U112" i="1" s="1"/>
  <c r="U111" i="1" s="1"/>
  <c r="U93" i="1"/>
  <c r="U91" i="1" s="1"/>
  <c r="U90" i="1" s="1"/>
  <c r="U89" i="1" s="1"/>
  <c r="U163" i="1"/>
  <c r="U162" i="1"/>
  <c r="U161" i="1" s="1"/>
  <c r="U160" i="1" s="1"/>
  <c r="U159" i="1" s="1"/>
  <c r="U158" i="1" s="1"/>
  <c r="U364" i="1"/>
  <c r="U363" i="1"/>
  <c r="U368" i="1"/>
  <c r="U362" i="1"/>
  <c r="U361" i="1" s="1"/>
  <c r="U359" i="1" s="1"/>
  <c r="U378" i="1"/>
  <c r="U377" i="1"/>
  <c r="U376" i="1" s="1"/>
  <c r="U375" i="1" s="1"/>
  <c r="U374" i="1" s="1"/>
  <c r="U373" i="1" s="1"/>
  <c r="U372" i="1" s="1"/>
  <c r="U382" i="1"/>
  <c r="U381" i="1" s="1"/>
  <c r="U380" i="1" s="1"/>
  <c r="U154" i="1"/>
  <c r="U153" i="1"/>
  <c r="U152" i="1" s="1"/>
  <c r="U151" i="1" s="1"/>
  <c r="U150" i="1" s="1"/>
  <c r="U349" i="1"/>
  <c r="U348" i="1" s="1"/>
  <c r="U347" i="1" s="1"/>
  <c r="U355" i="1"/>
  <c r="U354" i="1"/>
  <c r="U353" i="1" s="1"/>
  <c r="V165" i="1"/>
  <c r="V163" i="1" s="1"/>
  <c r="V162" i="1" s="1"/>
  <c r="V161" i="1" s="1"/>
  <c r="V160" i="1" s="1"/>
  <c r="V159" i="1" s="1"/>
  <c r="V180" i="1"/>
  <c r="V164" i="1"/>
  <c r="V182" i="1"/>
  <c r="V181" i="1"/>
  <c r="V167" i="1"/>
  <c r="V158" i="1" s="1"/>
  <c r="V244" i="1"/>
  <c r="V243" i="1" s="1"/>
  <c r="V248" i="1"/>
  <c r="V247" i="1" s="1"/>
  <c r="V280" i="1"/>
  <c r="V278" i="1"/>
  <c r="V282" i="1"/>
  <c r="V277" i="1"/>
  <c r="V276" i="1" s="1"/>
  <c r="V268" i="1"/>
  <c r="V266" i="1" s="1"/>
  <c r="V265" i="1" s="1"/>
  <c r="V267" i="1"/>
  <c r="V269" i="1"/>
  <c r="V271" i="1"/>
  <c r="V272" i="1"/>
  <c r="V270" i="1" s="1"/>
  <c r="V275" i="1"/>
  <c r="V274" i="1"/>
  <c r="V273" i="1" s="1"/>
  <c r="V233" i="1"/>
  <c r="V231" i="1"/>
  <c r="V229" i="1" s="1"/>
  <c r="V239" i="1"/>
  <c r="V238" i="1" s="1"/>
  <c r="V237" i="1" s="1"/>
  <c r="V236" i="1" s="1"/>
  <c r="V235" i="1" s="1"/>
  <c r="V258" i="1"/>
  <c r="V257" i="1"/>
  <c r="V256" i="1" s="1"/>
  <c r="V255" i="1" s="1"/>
  <c r="V254" i="1" s="1"/>
  <c r="V262" i="1"/>
  <c r="V261" i="1" s="1"/>
  <c r="V214" i="1"/>
  <c r="V213" i="1"/>
  <c r="V212" i="1" s="1"/>
  <c r="V211" i="1" s="1"/>
  <c r="V190" i="1"/>
  <c r="V189" i="1"/>
  <c r="V188" i="1" s="1"/>
  <c r="V187" i="1" s="1"/>
  <c r="V186" i="1" s="1"/>
  <c r="V195" i="1"/>
  <c r="V194" i="1" s="1"/>
  <c r="V193" i="1" s="1"/>
  <c r="V192" i="1" s="1"/>
  <c r="V191" i="1" s="1"/>
  <c r="V367" i="1"/>
  <c r="V365" i="1"/>
  <c r="V366" i="1"/>
  <c r="V364" i="1"/>
  <c r="V363" i="1" s="1"/>
  <c r="V362" i="1" s="1"/>
  <c r="V361" i="1" s="1"/>
  <c r="V359" i="1" s="1"/>
  <c r="V369" i="1"/>
  <c r="V370" i="1"/>
  <c r="V368" i="1"/>
  <c r="V319" i="1"/>
  <c r="V321" i="1"/>
  <c r="V322" i="1"/>
  <c r="V318" i="1"/>
  <c r="V317" i="1"/>
  <c r="V326" i="1"/>
  <c r="V325" i="1"/>
  <c r="V324" i="1" s="1"/>
  <c r="V314" i="1"/>
  <c r="V316" i="1"/>
  <c r="V323" i="1"/>
  <c r="V307" i="1"/>
  <c r="V308" i="1"/>
  <c r="V306" i="1" s="1"/>
  <c r="V305" i="1" s="1"/>
  <c r="V304" i="1" s="1"/>
  <c r="V303" i="1" s="1"/>
  <c r="V302" i="1" s="1"/>
  <c r="V344" i="1"/>
  <c r="V343" i="1"/>
  <c r="V342" i="1"/>
  <c r="V340" i="1"/>
  <c r="V337" i="1"/>
  <c r="V336" i="1" s="1"/>
  <c r="V332" i="1" s="1"/>
  <c r="V331" i="1" s="1"/>
  <c r="V330" i="1" s="1"/>
  <c r="V329" i="1" s="1"/>
  <c r="V328" i="1" s="1"/>
  <c r="V333" i="1"/>
  <c r="V335" i="1"/>
  <c r="V300" i="1"/>
  <c r="V301" i="1"/>
  <c r="V299" i="1" s="1"/>
  <c r="V298" i="1" s="1"/>
  <c r="V297" i="1" s="1"/>
  <c r="V296" i="1" s="1"/>
  <c r="V295" i="1" s="1"/>
  <c r="V149" i="1"/>
  <c r="V148" i="1" s="1"/>
  <c r="V145" i="1"/>
  <c r="V143" i="1" s="1"/>
  <c r="V142" i="1" s="1"/>
  <c r="V141" i="1" s="1"/>
  <c r="V146" i="1"/>
  <c r="V144" i="1"/>
  <c r="V126" i="1"/>
  <c r="V125" i="1"/>
  <c r="V124" i="1"/>
  <c r="V123" i="1" s="1"/>
  <c r="V122" i="1" s="1"/>
  <c r="V130" i="1"/>
  <c r="V129" i="1"/>
  <c r="V132" i="1"/>
  <c r="V133" i="1"/>
  <c r="V131" i="1" s="1"/>
  <c r="V128" i="1" s="1"/>
  <c r="V127" i="1" s="1"/>
  <c r="V137" i="1"/>
  <c r="V138" i="1"/>
  <c r="V136" i="1"/>
  <c r="V135" i="1" s="1"/>
  <c r="V134" i="1" s="1"/>
  <c r="V140" i="1"/>
  <c r="V139" i="1" s="1"/>
  <c r="V22" i="1"/>
  <c r="V23" i="1"/>
  <c r="V17" i="1"/>
  <c r="V16" i="1" s="1"/>
  <c r="V14" i="1" s="1"/>
  <c r="V12" i="1" s="1"/>
  <c r="V33" i="1"/>
  <c r="V35" i="1"/>
  <c r="V30" i="1"/>
  <c r="V29" i="1" s="1"/>
  <c r="V28" i="1" s="1"/>
  <c r="V27" i="1" s="1"/>
  <c r="V26" i="1" s="1"/>
  <c r="V25" i="1" s="1"/>
  <c r="V38" i="1"/>
  <c r="V37" i="1" s="1"/>
  <c r="V36" i="1" s="1"/>
  <c r="V46" i="1"/>
  <c r="V47" i="1"/>
  <c r="V44" i="1" s="1"/>
  <c r="V43" i="1" s="1"/>
  <c r="V51" i="1"/>
  <c r="V50" i="1"/>
  <c r="V53" i="1"/>
  <c r="V54" i="1"/>
  <c r="V52" i="1" s="1"/>
  <c r="V49" i="1" s="1"/>
  <c r="V48" i="1" s="1"/>
  <c r="V58" i="1"/>
  <c r="V57" i="1" s="1"/>
  <c r="V55" i="1" s="1"/>
  <c r="V59" i="1"/>
  <c r="V60" i="1"/>
  <c r="V62" i="1"/>
  <c r="V64" i="1"/>
  <c r="V61" i="1"/>
  <c r="V69" i="1"/>
  <c r="V70" i="1"/>
  <c r="V71" i="1"/>
  <c r="V68" i="1"/>
  <c r="V67" i="1"/>
  <c r="V72" i="1"/>
  <c r="V66" i="1"/>
  <c r="V74" i="1"/>
  <c r="V75" i="1"/>
  <c r="V73" i="1" s="1"/>
  <c r="V65" i="1" s="1"/>
  <c r="V78" i="1"/>
  <c r="V77" i="1"/>
  <c r="V76" i="1" s="1"/>
  <c r="V81" i="1"/>
  <c r="V80" i="1" s="1"/>
  <c r="V79" i="1" s="1"/>
  <c r="V101" i="1"/>
  <c r="V100" i="1" s="1"/>
  <c r="V99" i="1" s="1"/>
  <c r="V98" i="1" s="1"/>
  <c r="V105" i="1"/>
  <c r="V104" i="1" s="1"/>
  <c r="V103" i="1" s="1"/>
  <c r="V102" i="1" s="1"/>
  <c r="V109" i="1"/>
  <c r="V108" i="1" s="1"/>
  <c r="V107" i="1" s="1"/>
  <c r="V106" i="1" s="1"/>
  <c r="V87" i="1"/>
  <c r="V86" i="1" s="1"/>
  <c r="V85" i="1" s="1"/>
  <c r="V84" i="1" s="1"/>
  <c r="V116" i="1"/>
  <c r="V115" i="1"/>
  <c r="V114" i="1" s="1"/>
  <c r="V113" i="1" s="1"/>
  <c r="V112" i="1" s="1"/>
  <c r="V111" i="1" s="1"/>
  <c r="V94" i="1"/>
  <c r="V93" i="1"/>
  <c r="V91" i="1" s="1"/>
  <c r="V90" i="1" s="1"/>
  <c r="V89" i="1" s="1"/>
  <c r="V378" i="1"/>
  <c r="V377" i="1"/>
  <c r="V376" i="1" s="1"/>
  <c r="V375" i="1" s="1"/>
  <c r="V374" i="1" s="1"/>
  <c r="V373" i="1" s="1"/>
  <c r="V372" i="1" s="1"/>
  <c r="V382" i="1"/>
  <c r="V381" i="1" s="1"/>
  <c r="V380" i="1" s="1"/>
  <c r="V155" i="1"/>
  <c r="V154" i="1"/>
  <c r="V153" i="1" s="1"/>
  <c r="V152" i="1" s="1"/>
  <c r="V151" i="1" s="1"/>
  <c r="V150" i="1" s="1"/>
  <c r="W350" i="1"/>
  <c r="X350" i="1"/>
  <c r="Y350" i="1"/>
  <c r="V350" i="1"/>
  <c r="V349" i="1" s="1"/>
  <c r="V348" i="1" s="1"/>
  <c r="W356" i="1"/>
  <c r="V356" i="1" s="1"/>
  <c r="V355" i="1" s="1"/>
  <c r="V354" i="1" s="1"/>
  <c r="V353" i="1" s="1"/>
  <c r="X356" i="1"/>
  <c r="Y356" i="1"/>
  <c r="W243" i="1"/>
  <c r="W247" i="1"/>
  <c r="W242" i="1" s="1"/>
  <c r="W241" i="1" s="1"/>
  <c r="W240" i="1" s="1"/>
  <c r="W278" i="1"/>
  <c r="W282" i="1"/>
  <c r="W277" i="1"/>
  <c r="W276" i="1" s="1"/>
  <c r="W266" i="1"/>
  <c r="W265" i="1" s="1"/>
  <c r="W264" i="1" s="1"/>
  <c r="W270" i="1"/>
  <c r="W274" i="1"/>
  <c r="W273" i="1" s="1"/>
  <c r="W238" i="1"/>
  <c r="W237" i="1"/>
  <c r="W236" i="1" s="1"/>
  <c r="W235" i="1" s="1"/>
  <c r="W257" i="1"/>
  <c r="W256" i="1"/>
  <c r="W261" i="1"/>
  <c r="W255" i="1"/>
  <c r="W254" i="1" s="1"/>
  <c r="W189" i="1"/>
  <c r="W188" i="1"/>
  <c r="W187" i="1" s="1"/>
  <c r="W186" i="1" s="1"/>
  <c r="W194" i="1"/>
  <c r="W193" i="1"/>
  <c r="W192" i="1" s="1"/>
  <c r="W191" i="1" s="1"/>
  <c r="W317" i="1"/>
  <c r="W324" i="1"/>
  <c r="W313" i="1" s="1"/>
  <c r="W309" i="1" s="1"/>
  <c r="W306" i="1"/>
  <c r="W305" i="1"/>
  <c r="W304" i="1" s="1"/>
  <c r="W303" i="1" s="1"/>
  <c r="W302" i="1" s="1"/>
  <c r="W342" i="1"/>
  <c r="W336" i="1"/>
  <c r="W332" i="1"/>
  <c r="W331" i="1" s="1"/>
  <c r="W330" i="1" s="1"/>
  <c r="W329" i="1" s="1"/>
  <c r="W328" i="1" s="1"/>
  <c r="W299" i="1"/>
  <c r="W298" i="1"/>
  <c r="W297" i="1" s="1"/>
  <c r="W296" i="1" s="1"/>
  <c r="W295" i="1" s="1"/>
  <c r="W124" i="1"/>
  <c r="W123" i="1" s="1"/>
  <c r="W122" i="1" s="1"/>
  <c r="W129" i="1"/>
  <c r="W131" i="1"/>
  <c r="W128" i="1" s="1"/>
  <c r="W127" i="1" s="1"/>
  <c r="W136" i="1"/>
  <c r="W135" i="1"/>
  <c r="W139" i="1"/>
  <c r="W134" i="1"/>
  <c r="W143" i="1"/>
  <c r="W142" i="1"/>
  <c r="W148" i="1"/>
  <c r="W141" i="1"/>
  <c r="W17" i="1"/>
  <c r="W16" i="1" s="1"/>
  <c r="W14" i="1" s="1"/>
  <c r="W12" i="1" s="1"/>
  <c r="W30" i="1"/>
  <c r="W29" i="1" s="1"/>
  <c r="W28" i="1" s="1"/>
  <c r="W27" i="1" s="1"/>
  <c r="W26" i="1" s="1"/>
  <c r="W25" i="1" s="1"/>
  <c r="W44" i="1"/>
  <c r="W43" i="1" s="1"/>
  <c r="W50" i="1"/>
  <c r="W52" i="1"/>
  <c r="W49" i="1"/>
  <c r="W48" i="1" s="1"/>
  <c r="W57" i="1"/>
  <c r="W61" i="1"/>
  <c r="W55" i="1"/>
  <c r="W67" i="1"/>
  <c r="W66" i="1"/>
  <c r="W73" i="1"/>
  <c r="W65" i="1"/>
  <c r="W77" i="1"/>
  <c r="W76" i="1"/>
  <c r="W80" i="1"/>
  <c r="W79" i="1"/>
  <c r="W100" i="1"/>
  <c r="W99" i="1" s="1"/>
  <c r="W98" i="1" s="1"/>
  <c r="W104" i="1"/>
  <c r="W103" i="1"/>
  <c r="W102" i="1" s="1"/>
  <c r="W108" i="1"/>
  <c r="W107" i="1" s="1"/>
  <c r="W106" i="1" s="1"/>
  <c r="W86" i="1"/>
  <c r="W85" i="1"/>
  <c r="W84" i="1" s="1"/>
  <c r="W83" i="1" s="1"/>
  <c r="W115" i="1"/>
  <c r="W114" i="1"/>
  <c r="W113" i="1" s="1"/>
  <c r="W112" i="1" s="1"/>
  <c r="W111" i="1" s="1"/>
  <c r="W93" i="1"/>
  <c r="W91" i="1" s="1"/>
  <c r="W90" i="1" s="1"/>
  <c r="W89" i="1" s="1"/>
  <c r="W163" i="1"/>
  <c r="W162" i="1"/>
  <c r="W161" i="1" s="1"/>
  <c r="W160" i="1" s="1"/>
  <c r="W159" i="1" s="1"/>
  <c r="W158" i="1" s="1"/>
  <c r="W364" i="1"/>
  <c r="W363" i="1"/>
  <c r="W368" i="1"/>
  <c r="W362" i="1"/>
  <c r="W361" i="1" s="1"/>
  <c r="W359" i="1" s="1"/>
  <c r="W378" i="1"/>
  <c r="W377" i="1"/>
  <c r="W376" i="1" s="1"/>
  <c r="W375" i="1" s="1"/>
  <c r="W374" i="1" s="1"/>
  <c r="W373" i="1" s="1"/>
  <c r="W372" i="1" s="1"/>
  <c r="W382" i="1"/>
  <c r="W381" i="1" s="1"/>
  <c r="W380" i="1" s="1"/>
  <c r="W154" i="1"/>
  <c r="W153" i="1"/>
  <c r="W152" i="1" s="1"/>
  <c r="W151" i="1" s="1"/>
  <c r="W150" i="1" s="1"/>
  <c r="W349" i="1"/>
  <c r="W348" i="1" s="1"/>
  <c r="W347" i="1" s="1"/>
  <c r="X243" i="1"/>
  <c r="X247" i="1"/>
  <c r="X242" i="1"/>
  <c r="X241" i="1" s="1"/>
  <c r="X240" i="1" s="1"/>
  <c r="X278" i="1"/>
  <c r="X282" i="1"/>
  <c r="X277" i="1" s="1"/>
  <c r="X276" i="1" s="1"/>
  <c r="X266" i="1"/>
  <c r="X265" i="1"/>
  <c r="X270" i="1"/>
  <c r="X264" i="1"/>
  <c r="X263" i="1" s="1"/>
  <c r="X274" i="1"/>
  <c r="X273" i="1"/>
  <c r="X238" i="1"/>
  <c r="X237" i="1" s="1"/>
  <c r="X236" i="1" s="1"/>
  <c r="X235" i="1" s="1"/>
  <c r="X216" i="1" s="1"/>
  <c r="X257" i="1"/>
  <c r="X256" i="1" s="1"/>
  <c r="X255" i="1" s="1"/>
  <c r="X254" i="1" s="1"/>
  <c r="X261" i="1"/>
  <c r="X213" i="1"/>
  <c r="X212" i="1" s="1"/>
  <c r="X211" i="1" s="1"/>
  <c r="X189" i="1"/>
  <c r="X188" i="1"/>
  <c r="X187" i="1" s="1"/>
  <c r="X186" i="1" s="1"/>
  <c r="X194" i="1"/>
  <c r="X193" i="1"/>
  <c r="X192" i="1" s="1"/>
  <c r="X191" i="1" s="1"/>
  <c r="X317" i="1"/>
  <c r="X324" i="1"/>
  <c r="X313" i="1" s="1"/>
  <c r="X309" i="1" s="1"/>
  <c r="X306" i="1"/>
  <c r="X305" i="1"/>
  <c r="X304" i="1" s="1"/>
  <c r="X303" i="1" s="1"/>
  <c r="X302" i="1" s="1"/>
  <c r="X342" i="1"/>
  <c r="X336" i="1"/>
  <c r="X332" i="1"/>
  <c r="X331" i="1" s="1"/>
  <c r="X330" i="1" s="1"/>
  <c r="X329" i="1" s="1"/>
  <c r="X328" i="1" s="1"/>
  <c r="X299" i="1"/>
  <c r="X298" i="1"/>
  <c r="X297" i="1" s="1"/>
  <c r="X296" i="1" s="1"/>
  <c r="X295" i="1" s="1"/>
  <c r="X294" i="1" s="1"/>
  <c r="X293" i="1" s="1"/>
  <c r="X124" i="1"/>
  <c r="X123" i="1" s="1"/>
  <c r="X122" i="1" s="1"/>
  <c r="X129" i="1"/>
  <c r="X131" i="1"/>
  <c r="X128" i="1" s="1"/>
  <c r="X127" i="1" s="1"/>
  <c r="X136" i="1"/>
  <c r="X135" i="1"/>
  <c r="X139" i="1"/>
  <c r="X134" i="1"/>
  <c r="X143" i="1"/>
  <c r="X142" i="1"/>
  <c r="X148" i="1"/>
  <c r="X141" i="1"/>
  <c r="X17" i="1"/>
  <c r="X16" i="1" s="1"/>
  <c r="X14" i="1" s="1"/>
  <c r="X12" i="1" s="1"/>
  <c r="X30" i="1"/>
  <c r="X29" i="1" s="1"/>
  <c r="X28" i="1" s="1"/>
  <c r="X27" i="1" s="1"/>
  <c r="X26" i="1" s="1"/>
  <c r="X25" i="1" s="1"/>
  <c r="X44" i="1"/>
  <c r="X43" i="1" s="1"/>
  <c r="X42" i="1" s="1"/>
  <c r="X41" i="1" s="1"/>
  <c r="X40" i="1" s="1"/>
  <c r="X50" i="1"/>
  <c r="X52" i="1"/>
  <c r="X49" i="1"/>
  <c r="X48" i="1" s="1"/>
  <c r="X57" i="1"/>
  <c r="X61" i="1"/>
  <c r="X55" i="1"/>
  <c r="X67" i="1"/>
  <c r="X66" i="1"/>
  <c r="X73" i="1"/>
  <c r="X65" i="1"/>
  <c r="X77" i="1"/>
  <c r="X76" i="1"/>
  <c r="X80" i="1"/>
  <c r="X79" i="1"/>
  <c r="X100" i="1"/>
  <c r="X99" i="1" s="1"/>
  <c r="X98" i="1" s="1"/>
  <c r="X104" i="1"/>
  <c r="X103" i="1"/>
  <c r="X102" i="1" s="1"/>
  <c r="X108" i="1"/>
  <c r="X107" i="1" s="1"/>
  <c r="X106" i="1" s="1"/>
  <c r="X86" i="1"/>
  <c r="X85" i="1"/>
  <c r="X84" i="1" s="1"/>
  <c r="X83" i="1" s="1"/>
  <c r="X115" i="1"/>
  <c r="X114" i="1"/>
  <c r="X113" i="1" s="1"/>
  <c r="X112" i="1" s="1"/>
  <c r="X111" i="1" s="1"/>
  <c r="X93" i="1"/>
  <c r="X91" i="1" s="1"/>
  <c r="X90" i="1" s="1"/>
  <c r="X89" i="1" s="1"/>
  <c r="X163" i="1"/>
  <c r="X162" i="1"/>
  <c r="X181" i="1"/>
  <c r="X161" i="1"/>
  <c r="X160" i="1" s="1"/>
  <c r="X159" i="1" s="1"/>
  <c r="X158" i="1" s="1"/>
  <c r="X364" i="1"/>
  <c r="X363" i="1" s="1"/>
  <c r="X362" i="1" s="1"/>
  <c r="X361" i="1" s="1"/>
  <c r="X359" i="1" s="1"/>
  <c r="X368" i="1"/>
  <c r="X378" i="1"/>
  <c r="X377" i="1" s="1"/>
  <c r="X376" i="1" s="1"/>
  <c r="X382" i="1"/>
  <c r="X381" i="1"/>
  <c r="X380" i="1" s="1"/>
  <c r="X154" i="1"/>
  <c r="X153" i="1" s="1"/>
  <c r="X152" i="1" s="1"/>
  <c r="X151" i="1" s="1"/>
  <c r="X150" i="1" s="1"/>
  <c r="X349" i="1"/>
  <c r="X348" i="1"/>
  <c r="X347" i="1" s="1"/>
  <c r="X355" i="1"/>
  <c r="X354" i="1" s="1"/>
  <c r="X353" i="1" s="1"/>
  <c r="Y163" i="1"/>
  <c r="Y162" i="1"/>
  <c r="Y161" i="1" s="1"/>
  <c r="Y160" i="1" s="1"/>
  <c r="Y159" i="1" s="1"/>
  <c r="Y158" i="1" s="1"/>
  <c r="Y243" i="1"/>
  <c r="Y247" i="1"/>
  <c r="Y242" i="1" s="1"/>
  <c r="Y241" i="1" s="1"/>
  <c r="Y240" i="1" s="1"/>
  <c r="Y278" i="1"/>
  <c r="Y282" i="1"/>
  <c r="Y277" i="1"/>
  <c r="Y276" i="1" s="1"/>
  <c r="Y238" i="1"/>
  <c r="Y237" i="1" s="1"/>
  <c r="Y236" i="1" s="1"/>
  <c r="Y235" i="1" s="1"/>
  <c r="Y257" i="1"/>
  <c r="Y256" i="1" s="1"/>
  <c r="Y255" i="1" s="1"/>
  <c r="Y254" i="1" s="1"/>
  <c r="Y261" i="1"/>
  <c r="Y266" i="1"/>
  <c r="Y265" i="1"/>
  <c r="Y270" i="1"/>
  <c r="Y264" i="1"/>
  <c r="Y263" i="1" s="1"/>
  <c r="Y274" i="1"/>
  <c r="Y273" i="1"/>
  <c r="Y189" i="1"/>
  <c r="Y188" i="1"/>
  <c r="Y187" i="1" s="1"/>
  <c r="Y186" i="1" s="1"/>
  <c r="Y194" i="1"/>
  <c r="Y193" i="1"/>
  <c r="Y192" i="1" s="1"/>
  <c r="Y191" i="1" s="1"/>
  <c r="Y364" i="1"/>
  <c r="Y363" i="1"/>
  <c r="Y368" i="1"/>
  <c r="Y362" i="1"/>
  <c r="Y361" i="1" s="1"/>
  <c r="Y359" i="1" s="1"/>
  <c r="Y317" i="1"/>
  <c r="Y324" i="1"/>
  <c r="Y313" i="1" s="1"/>
  <c r="Y309" i="1" s="1"/>
  <c r="Y336" i="1"/>
  <c r="Y342" i="1"/>
  <c r="Y332" i="1" s="1"/>
  <c r="Y331" i="1" s="1"/>
  <c r="Y330" i="1" s="1"/>
  <c r="Y329" i="1" s="1"/>
  <c r="Y328" i="1" s="1"/>
  <c r="Y299" i="1"/>
  <c r="Y298" i="1" s="1"/>
  <c r="Y297" i="1" s="1"/>
  <c r="Y296" i="1" s="1"/>
  <c r="Y295" i="1" s="1"/>
  <c r="Y306" i="1"/>
  <c r="Y305" i="1"/>
  <c r="Y304" i="1" s="1"/>
  <c r="Y303" i="1" s="1"/>
  <c r="Y302" i="1" s="1"/>
  <c r="Y148" i="1"/>
  <c r="Y143" i="1"/>
  <c r="Y142" i="1"/>
  <c r="Y141" i="1" s="1"/>
  <c r="Y124" i="1"/>
  <c r="Y123" i="1" s="1"/>
  <c r="Y122" i="1" s="1"/>
  <c r="Y129" i="1"/>
  <c r="Y131" i="1"/>
  <c r="Y128" i="1" s="1"/>
  <c r="Y127" i="1" s="1"/>
  <c r="Y136" i="1"/>
  <c r="Y135" i="1"/>
  <c r="Y139" i="1"/>
  <c r="Y134" i="1"/>
  <c r="Y17" i="1"/>
  <c r="Y16" i="1" s="1"/>
  <c r="Y14" i="1" s="1"/>
  <c r="Y12" i="1" s="1"/>
  <c r="Y30" i="1"/>
  <c r="Y29" i="1" s="1"/>
  <c r="Y28" i="1" s="1"/>
  <c r="Y27" i="1" s="1"/>
  <c r="Y26" i="1" s="1"/>
  <c r="Y25" i="1" s="1"/>
  <c r="Y44" i="1"/>
  <c r="Y43" i="1" s="1"/>
  <c r="Y42" i="1" s="1"/>
  <c r="Y41" i="1" s="1"/>
  <c r="Y40" i="1" s="1"/>
  <c r="Y50" i="1"/>
  <c r="Y52" i="1"/>
  <c r="Y49" i="1"/>
  <c r="Y48" i="1" s="1"/>
  <c r="Y57" i="1"/>
  <c r="Y61" i="1"/>
  <c r="Y55" i="1"/>
  <c r="Y67" i="1"/>
  <c r="Y66" i="1"/>
  <c r="Y73" i="1"/>
  <c r="Y65" i="1"/>
  <c r="Y77" i="1"/>
  <c r="Y76" i="1"/>
  <c r="Y80" i="1"/>
  <c r="Y79" i="1"/>
  <c r="Y100" i="1"/>
  <c r="Y99" i="1" s="1"/>
  <c r="Y98" i="1" s="1"/>
  <c r="Y104" i="1"/>
  <c r="Y103" i="1"/>
  <c r="Y102" i="1" s="1"/>
  <c r="Y108" i="1"/>
  <c r="Y107" i="1" s="1"/>
  <c r="Y106" i="1" s="1"/>
  <c r="Y86" i="1"/>
  <c r="Y85" i="1"/>
  <c r="Y84" i="1" s="1"/>
  <c r="Y83" i="1" s="1"/>
  <c r="Y115" i="1"/>
  <c r="Y114" i="1"/>
  <c r="Y113" i="1" s="1"/>
  <c r="Y112" i="1" s="1"/>
  <c r="Y111" i="1" s="1"/>
  <c r="Y93" i="1"/>
  <c r="Y91" i="1" s="1"/>
  <c r="Y90" i="1" s="1"/>
  <c r="Y89" i="1" s="1"/>
  <c r="Y378" i="1"/>
  <c r="Y377" i="1"/>
  <c r="Y376" i="1" s="1"/>
  <c r="Y382" i="1"/>
  <c r="Y381" i="1" s="1"/>
  <c r="Y380" i="1" s="1"/>
  <c r="Y154" i="1"/>
  <c r="Y153" i="1"/>
  <c r="Y152" i="1" s="1"/>
  <c r="Y151" i="1" s="1"/>
  <c r="Y150" i="1" s="1"/>
  <c r="Y349" i="1"/>
  <c r="Y348" i="1" s="1"/>
  <c r="Y347" i="1" s="1"/>
  <c r="Y355" i="1"/>
  <c r="Y354" i="1"/>
  <c r="Y353" i="1" s="1"/>
  <c r="I165" i="1"/>
  <c r="I163" i="1" s="1"/>
  <c r="I162" i="1" s="1"/>
  <c r="I161" i="1" s="1"/>
  <c r="I160" i="1" s="1"/>
  <c r="I159" i="1" s="1"/>
  <c r="I180" i="1"/>
  <c r="I164" i="1"/>
  <c r="I182" i="1"/>
  <c r="I181" i="1"/>
  <c r="I244" i="1"/>
  <c r="I243" i="1" s="1"/>
  <c r="I245" i="1"/>
  <c r="I246" i="1"/>
  <c r="I248" i="1"/>
  <c r="I247" i="1" s="1"/>
  <c r="I280" i="1"/>
  <c r="I281" i="1"/>
  <c r="I278" i="1" s="1"/>
  <c r="I277" i="1" s="1"/>
  <c r="I276" i="1" s="1"/>
  <c r="I283" i="1"/>
  <c r="I282" i="1" s="1"/>
  <c r="I268" i="1"/>
  <c r="I266" i="1" s="1"/>
  <c r="I265" i="1" s="1"/>
  <c r="I267" i="1"/>
  <c r="I269" i="1"/>
  <c r="I271" i="1"/>
  <c r="I272" i="1"/>
  <c r="I270" i="1" s="1"/>
  <c r="I275" i="1"/>
  <c r="I274" i="1"/>
  <c r="I273" i="1" s="1"/>
  <c r="R232" i="1"/>
  <c r="V232" i="1"/>
  <c r="I232" i="1" s="1"/>
  <c r="I231" i="1" s="1"/>
  <c r="I229" i="1" s="1"/>
  <c r="I234" i="1"/>
  <c r="I233" i="1" s="1"/>
  <c r="I239" i="1"/>
  <c r="I238" i="1" s="1"/>
  <c r="I237" i="1" s="1"/>
  <c r="I236" i="1" s="1"/>
  <c r="I235" i="1" s="1"/>
  <c r="I259" i="1"/>
  <c r="I258" i="1"/>
  <c r="I257" i="1" s="1"/>
  <c r="I256" i="1" s="1"/>
  <c r="I260" i="1"/>
  <c r="I262" i="1"/>
  <c r="I261" i="1" s="1"/>
  <c r="I214" i="1"/>
  <c r="I213" i="1"/>
  <c r="I212" i="1" s="1"/>
  <c r="I211" i="1" s="1"/>
  <c r="I190" i="1"/>
  <c r="I189" i="1"/>
  <c r="I188" i="1" s="1"/>
  <c r="I187" i="1" s="1"/>
  <c r="I186" i="1" s="1"/>
  <c r="I195" i="1"/>
  <c r="I194" i="1" s="1"/>
  <c r="I193" i="1" s="1"/>
  <c r="I192" i="1" s="1"/>
  <c r="I191" i="1" s="1"/>
  <c r="N367" i="1"/>
  <c r="I367" i="1"/>
  <c r="N365" i="1"/>
  <c r="I365" i="1"/>
  <c r="I364" i="1" s="1"/>
  <c r="I363" i="1" s="1"/>
  <c r="N366" i="1"/>
  <c r="I366" i="1"/>
  <c r="I369" i="1"/>
  <c r="I370" i="1"/>
  <c r="I368" i="1" s="1"/>
  <c r="I319" i="1"/>
  <c r="I321" i="1"/>
  <c r="I320" i="1"/>
  <c r="I322" i="1"/>
  <c r="I318" i="1"/>
  <c r="I317" i="1"/>
  <c r="I326" i="1"/>
  <c r="I325" i="1"/>
  <c r="I324" i="1" s="1"/>
  <c r="I313" i="1" s="1"/>
  <c r="I309" i="1" s="1"/>
  <c r="I314" i="1"/>
  <c r="I315" i="1"/>
  <c r="I316" i="1"/>
  <c r="I323" i="1"/>
  <c r="R307" i="1"/>
  <c r="I307" i="1" s="1"/>
  <c r="I306" i="1" s="1"/>
  <c r="I305" i="1" s="1"/>
  <c r="I304" i="1" s="1"/>
  <c r="I303" i="1" s="1"/>
  <c r="I302" i="1" s="1"/>
  <c r="R308" i="1"/>
  <c r="I308" i="1" s="1"/>
  <c r="I344" i="1"/>
  <c r="I343" i="1"/>
  <c r="I342" i="1" s="1"/>
  <c r="I340" i="1"/>
  <c r="I337" i="1"/>
  <c r="I338" i="1"/>
  <c r="I339" i="1"/>
  <c r="I336" i="1"/>
  <c r="I333" i="1"/>
  <c r="I334" i="1"/>
  <c r="I332" i="1" s="1"/>
  <c r="I331" i="1" s="1"/>
  <c r="I330" i="1" s="1"/>
  <c r="I329" i="1" s="1"/>
  <c r="I328" i="1" s="1"/>
  <c r="I335" i="1"/>
  <c r="I341" i="1"/>
  <c r="R300" i="1"/>
  <c r="I300" i="1" s="1"/>
  <c r="R301" i="1"/>
  <c r="I301" i="1" s="1"/>
  <c r="I138" i="1"/>
  <c r="I137" i="1"/>
  <c r="I136" i="1" s="1"/>
  <c r="I135" i="1" s="1"/>
  <c r="I134" i="1" s="1"/>
  <c r="I140" i="1"/>
  <c r="I139" i="1"/>
  <c r="I145" i="1"/>
  <c r="I143" i="1" s="1"/>
  <c r="I142" i="1" s="1"/>
  <c r="I146" i="1"/>
  <c r="I144" i="1"/>
  <c r="I147" i="1"/>
  <c r="I149" i="1"/>
  <c r="I148" i="1" s="1"/>
  <c r="I130" i="1"/>
  <c r="I129" i="1"/>
  <c r="I132" i="1"/>
  <c r="I133" i="1"/>
  <c r="I131" i="1" s="1"/>
  <c r="I128" i="1" s="1"/>
  <c r="I127" i="1" s="1"/>
  <c r="I126" i="1"/>
  <c r="I125" i="1"/>
  <c r="I124" i="1"/>
  <c r="I123" i="1" s="1"/>
  <c r="I122" i="1" s="1"/>
  <c r="I22" i="1"/>
  <c r="I23" i="1"/>
  <c r="I17" i="1"/>
  <c r="I16" i="1" s="1"/>
  <c r="I14" i="1" s="1"/>
  <c r="I12" i="1" s="1"/>
  <c r="I33" i="1"/>
  <c r="I35" i="1"/>
  <c r="I30" i="1"/>
  <c r="I29" i="1" s="1"/>
  <c r="I28" i="1" s="1"/>
  <c r="I27" i="1" s="1"/>
  <c r="I26" i="1" s="1"/>
  <c r="I25" i="1" s="1"/>
  <c r="I38" i="1"/>
  <c r="I37" i="1" s="1"/>
  <c r="I36" i="1" s="1"/>
  <c r="I46" i="1"/>
  <c r="I47" i="1"/>
  <c r="I44" i="1" s="1"/>
  <c r="I43" i="1" s="1"/>
  <c r="I51" i="1"/>
  <c r="I50" i="1"/>
  <c r="I53" i="1"/>
  <c r="I54" i="1"/>
  <c r="I52" i="1" s="1"/>
  <c r="I49" i="1" s="1"/>
  <c r="I48" i="1" s="1"/>
  <c r="I58" i="1"/>
  <c r="I57" i="1" s="1"/>
  <c r="I55" i="1" s="1"/>
  <c r="I59" i="1"/>
  <c r="I60" i="1"/>
  <c r="I62" i="1"/>
  <c r="I64" i="1"/>
  <c r="I61" i="1"/>
  <c r="I69" i="1"/>
  <c r="I70" i="1"/>
  <c r="I71" i="1"/>
  <c r="I68" i="1"/>
  <c r="I67" i="1"/>
  <c r="I72" i="1"/>
  <c r="I66" i="1"/>
  <c r="I74" i="1"/>
  <c r="I75" i="1"/>
  <c r="I73" i="1" s="1"/>
  <c r="I65" i="1" s="1"/>
  <c r="I78" i="1"/>
  <c r="I77" i="1"/>
  <c r="I76" i="1" s="1"/>
  <c r="I81" i="1"/>
  <c r="I80" i="1" s="1"/>
  <c r="I79" i="1" s="1"/>
  <c r="I101" i="1"/>
  <c r="I100" i="1" s="1"/>
  <c r="I99" i="1" s="1"/>
  <c r="I98" i="1" s="1"/>
  <c r="I105" i="1"/>
  <c r="I104" i="1" s="1"/>
  <c r="I103" i="1" s="1"/>
  <c r="I102" i="1" s="1"/>
  <c r="I109" i="1"/>
  <c r="I108" i="1" s="1"/>
  <c r="I107" i="1" s="1"/>
  <c r="I106" i="1" s="1"/>
  <c r="I116" i="1"/>
  <c r="I115" i="1" s="1"/>
  <c r="I114" i="1" s="1"/>
  <c r="I113" i="1" s="1"/>
  <c r="I112" i="1" s="1"/>
  <c r="I111" i="1" s="1"/>
  <c r="I94" i="1"/>
  <c r="I93" i="1" s="1"/>
  <c r="I91" i="1" s="1"/>
  <c r="I90" i="1" s="1"/>
  <c r="I89" i="1" s="1"/>
  <c r="I378" i="1"/>
  <c r="I377" i="1" s="1"/>
  <c r="I376" i="1" s="1"/>
  <c r="I382" i="1"/>
  <c r="I381" i="1"/>
  <c r="I380" i="1" s="1"/>
  <c r="I155" i="1"/>
  <c r="I154" i="1" s="1"/>
  <c r="I153" i="1" s="1"/>
  <c r="I152" i="1" s="1"/>
  <c r="I151" i="1" s="1"/>
  <c r="I150" i="1" s="1"/>
  <c r="Z189" i="1"/>
  <c r="Z188" i="1" s="1"/>
  <c r="Z187" i="1" s="1"/>
  <c r="Z186" i="1" s="1"/>
  <c r="Z194" i="1"/>
  <c r="Z193" i="1" s="1"/>
  <c r="Z192" i="1" s="1"/>
  <c r="Z191" i="1" s="1"/>
  <c r="AA189" i="1"/>
  <c r="AA188" i="1"/>
  <c r="AA187" i="1" s="1"/>
  <c r="AA186" i="1" s="1"/>
  <c r="AA194" i="1"/>
  <c r="AA193" i="1"/>
  <c r="AA192" i="1" s="1"/>
  <c r="AA191" i="1" s="1"/>
  <c r="J210" i="1"/>
  <c r="K210" i="1"/>
  <c r="L210" i="1"/>
  <c r="M210" i="1"/>
  <c r="N210" i="1"/>
  <c r="O210" i="1"/>
  <c r="P210" i="1"/>
  <c r="Q210" i="1"/>
  <c r="R210" i="1"/>
  <c r="S210" i="1"/>
  <c r="T210" i="1"/>
  <c r="U210" i="1"/>
  <c r="W210" i="1"/>
  <c r="Y210" i="1"/>
  <c r="Z210" i="1"/>
  <c r="AA210" i="1"/>
  <c r="R19" i="1"/>
  <c r="R18" i="1" s="1"/>
  <c r="R20" i="1"/>
  <c r="R32" i="1"/>
  <c r="R31" i="1"/>
  <c r="R45" i="1"/>
  <c r="R56" i="1"/>
  <c r="R92" i="1"/>
  <c r="M50" i="2"/>
  <c r="M46" i="2" s="1"/>
  <c r="P51" i="2"/>
  <c r="I19" i="2"/>
  <c r="Q19" i="2"/>
  <c r="M19" i="2"/>
  <c r="I20" i="2"/>
  <c r="M20" i="2"/>
  <c r="Q20" i="2"/>
  <c r="I21" i="2"/>
  <c r="Q21" i="2"/>
  <c r="M21" i="2"/>
  <c r="M22" i="2"/>
  <c r="Q22" i="2"/>
  <c r="I13" i="2"/>
  <c r="Q13" i="2"/>
  <c r="M13" i="2"/>
  <c r="Q17" i="2"/>
  <c r="I29" i="2"/>
  <c r="Q29" i="2"/>
  <c r="M29" i="2"/>
  <c r="I32" i="2"/>
  <c r="Q32" i="2"/>
  <c r="M32" i="2"/>
  <c r="I34" i="2"/>
  <c r="M34" i="2"/>
  <c r="Q34" i="2"/>
  <c r="I50" i="2"/>
  <c r="Q50" i="2"/>
  <c r="I52" i="2"/>
  <c r="M52" i="2"/>
  <c r="Q52" i="2"/>
  <c r="I59" i="2"/>
  <c r="M59" i="2"/>
  <c r="Q59" i="2"/>
  <c r="M63" i="2"/>
  <c r="Q63" i="2"/>
  <c r="E25" i="2"/>
  <c r="I25" i="2"/>
  <c r="D25" i="2" s="1"/>
  <c r="D24" i="2" s="1"/>
  <c r="D23" i="2" s="1"/>
  <c r="M25" i="2"/>
  <c r="Q25" i="2"/>
  <c r="I85" i="2"/>
  <c r="M85" i="2"/>
  <c r="Q85" i="2"/>
  <c r="I75" i="2"/>
  <c r="M75" i="2"/>
  <c r="Q75" i="2"/>
  <c r="M82" i="2"/>
  <c r="Q82" i="2"/>
  <c r="AA238" i="1"/>
  <c r="AA237" i="1"/>
  <c r="AA236" i="1" s="1"/>
  <c r="AA235" i="1" s="1"/>
  <c r="AA243" i="1"/>
  <c r="AA242" i="1"/>
  <c r="AA241" i="1" s="1"/>
  <c r="AA240" i="1" s="1"/>
  <c r="AA257" i="1"/>
  <c r="AA256" i="1"/>
  <c r="AA261" i="1"/>
  <c r="AA255" i="1"/>
  <c r="AA254" i="1" s="1"/>
  <c r="AA266" i="1"/>
  <c r="AA265" i="1" s="1"/>
  <c r="AA264" i="1" s="1"/>
  <c r="AA270" i="1"/>
  <c r="AA274" i="1"/>
  <c r="AA273" i="1" s="1"/>
  <c r="AA278" i="1"/>
  <c r="AA282" i="1"/>
  <c r="AA277" i="1" s="1"/>
  <c r="AA276" i="1" s="1"/>
  <c r="AA317" i="1"/>
  <c r="AA313" i="1"/>
  <c r="AA309" i="1" s="1"/>
  <c r="AA293" i="1" s="1"/>
  <c r="AA336" i="1"/>
  <c r="AA342" i="1"/>
  <c r="AA332" i="1"/>
  <c r="AA331" i="1" s="1"/>
  <c r="AA330" i="1" s="1"/>
  <c r="AA329" i="1" s="1"/>
  <c r="AA17" i="1"/>
  <c r="AA16" i="1"/>
  <c r="AA14" i="1" s="1"/>
  <c r="AA12" i="1" s="1"/>
  <c r="AA30" i="1"/>
  <c r="AA29" i="1"/>
  <c r="AA27" i="1" s="1"/>
  <c r="AA26" i="1" s="1"/>
  <c r="AA25" i="1" s="1"/>
  <c r="AA44" i="1"/>
  <c r="AA43" i="1" s="1"/>
  <c r="AA42" i="1" s="1"/>
  <c r="AA41" i="1" s="1"/>
  <c r="AA40" i="1" s="1"/>
  <c r="AA50" i="1"/>
  <c r="AA52" i="1"/>
  <c r="AA49" i="1"/>
  <c r="AA48" i="1" s="1"/>
  <c r="AA57" i="1"/>
  <c r="AA61" i="1"/>
  <c r="AA55" i="1"/>
  <c r="AA67" i="1"/>
  <c r="AA66" i="1"/>
  <c r="AA73" i="1"/>
  <c r="AA65" i="1"/>
  <c r="AA77" i="1"/>
  <c r="AA76" i="1"/>
  <c r="AA80" i="1"/>
  <c r="AA79" i="1"/>
  <c r="AA100" i="1"/>
  <c r="AA99" i="1" s="1"/>
  <c r="AA98" i="1" s="1"/>
  <c r="AA104" i="1"/>
  <c r="AA103" i="1"/>
  <c r="AA102" i="1" s="1"/>
  <c r="AA108" i="1"/>
  <c r="AA107" i="1" s="1"/>
  <c r="AA106" i="1" s="1"/>
  <c r="AA115" i="1"/>
  <c r="AA114" i="1"/>
  <c r="AA113" i="1" s="1"/>
  <c r="AA112" i="1" s="1"/>
  <c r="AA111" i="1" s="1"/>
  <c r="AA93" i="1"/>
  <c r="AA91" i="1" s="1"/>
  <c r="AA90" i="1" s="1"/>
  <c r="AA89" i="1" s="1"/>
  <c r="AA124" i="1"/>
  <c r="AA123" i="1"/>
  <c r="AA122" i="1" s="1"/>
  <c r="AA129" i="1"/>
  <c r="AA131" i="1"/>
  <c r="AA128" i="1"/>
  <c r="AA127" i="1" s="1"/>
  <c r="AA136" i="1"/>
  <c r="AA135" i="1" s="1"/>
  <c r="AA134" i="1" s="1"/>
  <c r="AA139" i="1"/>
  <c r="AA143" i="1"/>
  <c r="AA142" i="1" s="1"/>
  <c r="AA141" i="1" s="1"/>
  <c r="AA148" i="1"/>
  <c r="AA163" i="1"/>
  <c r="AA162" i="1"/>
  <c r="AA161" i="1" s="1"/>
  <c r="AA160" i="1" s="1"/>
  <c r="AA159" i="1" s="1"/>
  <c r="AA158" i="1" s="1"/>
  <c r="AA363" i="1"/>
  <c r="AA368" i="1"/>
  <c r="AA362" i="1" s="1"/>
  <c r="AA361" i="1" s="1"/>
  <c r="AA359" i="1" s="1"/>
  <c r="AA378" i="1"/>
  <c r="AA377" i="1" s="1"/>
  <c r="AA376" i="1" s="1"/>
  <c r="AA375" i="1" s="1"/>
  <c r="AA374" i="1" s="1"/>
  <c r="AA373" i="1" s="1"/>
  <c r="AA372" i="1"/>
  <c r="AA154" i="1"/>
  <c r="AA153" i="1"/>
  <c r="AA152" i="1" s="1"/>
  <c r="AA151" i="1" s="1"/>
  <c r="AA150" i="1" s="1"/>
  <c r="Z238" i="1"/>
  <c r="Z237" i="1" s="1"/>
  <c r="Z236" i="1"/>
  <c r="Z235" i="1" s="1"/>
  <c r="Z243" i="1"/>
  <c r="Z242" i="1" s="1"/>
  <c r="Z241" i="1"/>
  <c r="Z240" i="1" s="1"/>
  <c r="Z257" i="1"/>
  <c r="Z256" i="1" s="1"/>
  <c r="Z261" i="1"/>
  <c r="Z266" i="1"/>
  <c r="Z265" i="1"/>
  <c r="Z270" i="1"/>
  <c r="Z264" i="1"/>
  <c r="Z274" i="1"/>
  <c r="Z273" i="1"/>
  <c r="Z278" i="1"/>
  <c r="Z282" i="1"/>
  <c r="Z277" i="1"/>
  <c r="Z276" i="1" s="1"/>
  <c r="Z317" i="1"/>
  <c r="Z313" i="1" s="1"/>
  <c r="Z309" i="1" s="1"/>
  <c r="Z293" i="1" s="1"/>
  <c r="Z336" i="1"/>
  <c r="Z342" i="1"/>
  <c r="Z332" i="1" s="1"/>
  <c r="Z331" i="1"/>
  <c r="Z330" i="1" s="1"/>
  <c r="Z329" i="1" s="1"/>
  <c r="Z328" i="1" s="1"/>
  <c r="Z17" i="1"/>
  <c r="Z16" i="1" s="1"/>
  <c r="Z14" i="1" s="1"/>
  <c r="Z12" i="1" s="1"/>
  <c r="Z30" i="1"/>
  <c r="Z29" i="1" s="1"/>
  <c r="Z27" i="1" s="1"/>
  <c r="Z26" i="1" s="1"/>
  <c r="Z25" i="1" s="1"/>
  <c r="Z44" i="1"/>
  <c r="Z43" i="1"/>
  <c r="Z50" i="1"/>
  <c r="Z52" i="1"/>
  <c r="Z49" i="1" s="1"/>
  <c r="Z48" i="1" s="1"/>
  <c r="Z42" i="1" s="1"/>
  <c r="Z41" i="1" s="1"/>
  <c r="Z40" i="1" s="1"/>
  <c r="Z57" i="1"/>
  <c r="Z61" i="1"/>
  <c r="Z55" i="1" s="1"/>
  <c r="Z67" i="1"/>
  <c r="Z66" i="1" s="1"/>
  <c r="Z65" i="1" s="1"/>
  <c r="Z73" i="1"/>
  <c r="Z77" i="1"/>
  <c r="Z76" i="1" s="1"/>
  <c r="Z80" i="1"/>
  <c r="Z79" i="1" s="1"/>
  <c r="Z100" i="1"/>
  <c r="Z99" i="1"/>
  <c r="Z98" i="1" s="1"/>
  <c r="Z104" i="1"/>
  <c r="Z103" i="1" s="1"/>
  <c r="Z102" i="1" s="1"/>
  <c r="Z97" i="1" s="1"/>
  <c r="Z96" i="1" s="1"/>
  <c r="Z108" i="1"/>
  <c r="Z107" i="1"/>
  <c r="Z106" i="1" s="1"/>
  <c r="Z115" i="1"/>
  <c r="Z114" i="1" s="1"/>
  <c r="Z113" i="1"/>
  <c r="Z112" i="1" s="1"/>
  <c r="Z111" i="1" s="1"/>
  <c r="Z93" i="1"/>
  <c r="Z91" i="1"/>
  <c r="Z90" i="1" s="1"/>
  <c r="Z89" i="1"/>
  <c r="Z124" i="1"/>
  <c r="Z123" i="1" s="1"/>
  <c r="Z122" i="1"/>
  <c r="Z129" i="1"/>
  <c r="Z131" i="1"/>
  <c r="Z128" i="1" s="1"/>
  <c r="Z127" i="1" s="1"/>
  <c r="Z136" i="1"/>
  <c r="Z135" i="1"/>
  <c r="Z139" i="1"/>
  <c r="Z134" i="1"/>
  <c r="Z143" i="1"/>
  <c r="Z142" i="1"/>
  <c r="Z148" i="1"/>
  <c r="Z141" i="1"/>
  <c r="Z163" i="1"/>
  <c r="Z162" i="1" s="1"/>
  <c r="Z161" i="1"/>
  <c r="Z160" i="1" s="1"/>
  <c r="Z159" i="1" s="1"/>
  <c r="Z158" i="1" s="1"/>
  <c r="Z363" i="1"/>
  <c r="Z368" i="1"/>
  <c r="Z362" i="1"/>
  <c r="Z361" i="1" s="1"/>
  <c r="Z359" i="1" s="1"/>
  <c r="Z360" i="1" s="1"/>
  <c r="Z378" i="1"/>
  <c r="Z377" i="1"/>
  <c r="Z376" i="1" s="1"/>
  <c r="Z375" i="1"/>
  <c r="Z374" i="1" s="1"/>
  <c r="Z373" i="1" s="1"/>
  <c r="Z372" i="1" s="1"/>
  <c r="Z154" i="1"/>
  <c r="Z153" i="1" s="1"/>
  <c r="Z152" i="1" s="1"/>
  <c r="Z151" i="1" s="1"/>
  <c r="Z150" i="1" s="1"/>
  <c r="T21" i="1"/>
  <c r="U21" i="1"/>
  <c r="X21" i="1"/>
  <c r="Y21" i="1"/>
  <c r="V351" i="1"/>
  <c r="R351" i="1"/>
  <c r="N351" i="1"/>
  <c r="J351" i="1"/>
  <c r="I351" i="1"/>
  <c r="I350" i="1"/>
  <c r="I349" i="1"/>
  <c r="V357" i="1"/>
  <c r="R357" i="1"/>
  <c r="N357" i="1"/>
  <c r="J357" i="1"/>
  <c r="I357" i="1" s="1"/>
  <c r="L230" i="1"/>
  <c r="M230" i="1"/>
  <c r="P360" i="1"/>
  <c r="Q360" i="1"/>
  <c r="V84" i="2"/>
  <c r="V83" i="2" s="1"/>
  <c r="V18" i="2"/>
  <c r="V24" i="2"/>
  <c r="V23" i="2"/>
  <c r="U84" i="2"/>
  <c r="U83" i="2"/>
  <c r="U18" i="2"/>
  <c r="U24" i="2"/>
  <c r="U23" i="2"/>
  <c r="E61" i="2"/>
  <c r="E60" i="2"/>
  <c r="E59" i="2"/>
  <c r="D59" i="2" s="1"/>
  <c r="D58" i="2" s="1"/>
  <c r="D57" i="2" s="1"/>
  <c r="E58" i="2"/>
  <c r="E57" i="2" s="1"/>
  <c r="E56" i="2" s="1"/>
  <c r="F60" i="2"/>
  <c r="F58" i="2"/>
  <c r="F57" i="2" s="1"/>
  <c r="F56" i="2" s="1"/>
  <c r="G60" i="2"/>
  <c r="G58" i="2"/>
  <c r="G57" i="2" s="1"/>
  <c r="G56" i="2" s="1"/>
  <c r="H60" i="2"/>
  <c r="H58" i="2"/>
  <c r="H57" i="2" s="1"/>
  <c r="H56" i="2" s="1"/>
  <c r="I61" i="2"/>
  <c r="I60" i="2"/>
  <c r="I58" i="2"/>
  <c r="I57" i="2"/>
  <c r="I56" i="2" s="1"/>
  <c r="J60" i="2"/>
  <c r="J58" i="2"/>
  <c r="J57" i="2"/>
  <c r="J56" i="2" s="1"/>
  <c r="K60" i="2"/>
  <c r="K58" i="2"/>
  <c r="K57" i="2"/>
  <c r="K56" i="2" s="1"/>
  <c r="L60" i="2"/>
  <c r="L58" i="2"/>
  <c r="L57" i="2"/>
  <c r="L56" i="2" s="1"/>
  <c r="M61" i="2"/>
  <c r="M60" i="2" s="1"/>
  <c r="M58" i="2"/>
  <c r="M57" i="2" s="1"/>
  <c r="N60" i="2"/>
  <c r="N58" i="2"/>
  <c r="N57" i="2" s="1"/>
  <c r="N56" i="2" s="1"/>
  <c r="O60" i="2"/>
  <c r="O58" i="2"/>
  <c r="O57" i="2" s="1"/>
  <c r="O56" i="2" s="1"/>
  <c r="P60" i="2"/>
  <c r="P58" i="2"/>
  <c r="P57" i="2" s="1"/>
  <c r="P56" i="2" s="1"/>
  <c r="Q61" i="2"/>
  <c r="Q60" i="2"/>
  <c r="Q58" i="2"/>
  <c r="Q57" i="2"/>
  <c r="Q56" i="2" s="1"/>
  <c r="R60" i="2"/>
  <c r="R58" i="2"/>
  <c r="R57" i="2"/>
  <c r="R56" i="2" s="1"/>
  <c r="S60" i="2"/>
  <c r="S58" i="2"/>
  <c r="S57" i="2"/>
  <c r="S56" i="2" s="1"/>
  <c r="T60" i="2"/>
  <c r="T58" i="2"/>
  <c r="T57" i="2"/>
  <c r="T56" i="2" s="1"/>
  <c r="U58" i="2"/>
  <c r="U57" i="2" s="1"/>
  <c r="U56" i="2" s="1"/>
  <c r="V58" i="2"/>
  <c r="V57" i="2"/>
  <c r="V56" i="2" s="1"/>
  <c r="D61" i="2"/>
  <c r="D60" i="2" s="1"/>
  <c r="AA279" i="1"/>
  <c r="Z279" i="1"/>
  <c r="Y279" i="1"/>
  <c r="X279" i="1"/>
  <c r="W279" i="1"/>
  <c r="V279" i="1"/>
  <c r="U279" i="1"/>
  <c r="T279" i="1"/>
  <c r="S279" i="1"/>
  <c r="R279" i="1"/>
  <c r="Q279" i="1"/>
  <c r="P279" i="1"/>
  <c r="O279" i="1"/>
  <c r="N279" i="1"/>
  <c r="M279" i="1"/>
  <c r="L279" i="1"/>
  <c r="K279" i="1"/>
  <c r="J279" i="1"/>
  <c r="I279" i="1"/>
  <c r="Z299" i="1"/>
  <c r="Z298" i="1"/>
  <c r="Z297" i="1" s="1"/>
  <c r="Z296" i="1" s="1"/>
  <c r="Z295" i="1" s="1"/>
  <c r="Z306" i="1"/>
  <c r="Z305" i="1" s="1"/>
  <c r="Z304" i="1" s="1"/>
  <c r="Z303" i="1" s="1"/>
  <c r="Z302" i="1" s="1"/>
  <c r="AA299" i="1"/>
  <c r="AA298" i="1"/>
  <c r="AA297" i="1" s="1"/>
  <c r="AA296" i="1" s="1"/>
  <c r="AA295" i="1" s="1"/>
  <c r="AA294" i="1" s="1"/>
  <c r="AA306" i="1"/>
  <c r="AA305" i="1" s="1"/>
  <c r="AA304" i="1" s="1"/>
  <c r="AA303" i="1" s="1"/>
  <c r="AA302" i="1" s="1"/>
  <c r="AA328" i="1"/>
  <c r="J312" i="1"/>
  <c r="J311" i="1"/>
  <c r="J310" i="1" s="1"/>
  <c r="K312" i="1"/>
  <c r="K311" i="1" s="1"/>
  <c r="K310" i="1" s="1"/>
  <c r="L312" i="1"/>
  <c r="L311" i="1"/>
  <c r="L310" i="1" s="1"/>
  <c r="M312" i="1"/>
  <c r="M311" i="1" s="1"/>
  <c r="M310" i="1" s="1"/>
  <c r="N312" i="1"/>
  <c r="N311" i="1"/>
  <c r="N310" i="1" s="1"/>
  <c r="O312" i="1"/>
  <c r="O311" i="1" s="1"/>
  <c r="O310" i="1" s="1"/>
  <c r="P312" i="1"/>
  <c r="P311" i="1"/>
  <c r="P310" i="1" s="1"/>
  <c r="Q312" i="1"/>
  <c r="Q311" i="1" s="1"/>
  <c r="Q310" i="1" s="1"/>
  <c r="R312" i="1"/>
  <c r="R311" i="1"/>
  <c r="R310" i="1" s="1"/>
  <c r="S312" i="1"/>
  <c r="S311" i="1" s="1"/>
  <c r="S310" i="1" s="1"/>
  <c r="T312" i="1"/>
  <c r="T311" i="1"/>
  <c r="T310" i="1" s="1"/>
  <c r="U312" i="1"/>
  <c r="U311" i="1" s="1"/>
  <c r="U310" i="1" s="1"/>
  <c r="W312" i="1"/>
  <c r="W311" i="1" s="1"/>
  <c r="W310" i="1" s="1"/>
  <c r="X312" i="1"/>
  <c r="X311" i="1"/>
  <c r="X310" i="1" s="1"/>
  <c r="Y312" i="1"/>
  <c r="Y311" i="1" s="1"/>
  <c r="Y310" i="1" s="1"/>
  <c r="AA312" i="1"/>
  <c r="AA311" i="1" s="1"/>
  <c r="AA310" i="1" s="1"/>
  <c r="I312" i="1"/>
  <c r="I311" i="1"/>
  <c r="I310" i="1" s="1"/>
  <c r="J249" i="1"/>
  <c r="N249" i="1"/>
  <c r="R252" i="1"/>
  <c r="R251" i="1" s="1"/>
  <c r="R250" i="1" s="1"/>
  <c r="R249" i="1" s="1"/>
  <c r="V252" i="1"/>
  <c r="V251" i="1" s="1"/>
  <c r="V250" i="1" s="1"/>
  <c r="V249" i="1" s="1"/>
  <c r="W249" i="1"/>
  <c r="X249" i="1"/>
  <c r="Y249" i="1"/>
  <c r="Z249" i="1"/>
  <c r="AA249" i="1"/>
  <c r="I253" i="1"/>
  <c r="I252" i="1" s="1"/>
  <c r="I251" i="1" s="1"/>
  <c r="I250" i="1" s="1"/>
  <c r="I249" i="1" s="1"/>
  <c r="J92" i="1"/>
  <c r="K92" i="1"/>
  <c r="L92" i="1"/>
  <c r="M92" i="1"/>
  <c r="N92" i="1"/>
  <c r="O92" i="1"/>
  <c r="P92" i="1"/>
  <c r="Q92" i="1"/>
  <c r="S92" i="1"/>
  <c r="T92" i="1"/>
  <c r="U92" i="1"/>
  <c r="V92" i="1"/>
  <c r="W92" i="1"/>
  <c r="X92" i="1"/>
  <c r="Y92" i="1"/>
  <c r="Z92" i="1"/>
  <c r="AA92" i="1"/>
  <c r="I92" i="1"/>
  <c r="J45" i="1"/>
  <c r="K45" i="1"/>
  <c r="L45" i="1"/>
  <c r="M45" i="1"/>
  <c r="N45" i="1"/>
  <c r="O45" i="1"/>
  <c r="P45" i="1"/>
  <c r="Q45" i="1"/>
  <c r="S45" i="1"/>
  <c r="T45" i="1"/>
  <c r="U45" i="1"/>
  <c r="V45" i="1"/>
  <c r="W45" i="1"/>
  <c r="X45" i="1"/>
  <c r="Y45" i="1"/>
  <c r="Z45" i="1"/>
  <c r="AA45" i="1"/>
  <c r="I45" i="1"/>
  <c r="J56" i="1"/>
  <c r="K56" i="1"/>
  <c r="L56" i="1"/>
  <c r="M56" i="1"/>
  <c r="N56" i="1"/>
  <c r="O56" i="1"/>
  <c r="P56" i="1"/>
  <c r="Q56" i="1"/>
  <c r="S56" i="1"/>
  <c r="T56" i="1"/>
  <c r="U56" i="1"/>
  <c r="V56" i="1"/>
  <c r="W56" i="1"/>
  <c r="X56" i="1"/>
  <c r="Y56" i="1"/>
  <c r="Z56" i="1"/>
  <c r="AA56" i="1"/>
  <c r="I56" i="1"/>
  <c r="N364" i="1"/>
  <c r="J166" i="1"/>
  <c r="N166" i="1"/>
  <c r="R166" i="1"/>
  <c r="V166" i="1"/>
  <c r="I166" i="1"/>
  <c r="N168" i="1"/>
  <c r="R168" i="1"/>
  <c r="V168" i="1"/>
  <c r="N169" i="1"/>
  <c r="R169" i="1"/>
  <c r="V169" i="1"/>
  <c r="K170" i="1"/>
  <c r="L170" i="1"/>
  <c r="M170" i="1"/>
  <c r="J170" i="1"/>
  <c r="N170" i="1"/>
  <c r="R170" i="1"/>
  <c r="V170" i="1"/>
  <c r="I170" i="1"/>
  <c r="J171" i="1"/>
  <c r="N171" i="1"/>
  <c r="R171" i="1"/>
  <c r="V171" i="1"/>
  <c r="I171" i="1"/>
  <c r="J172" i="1"/>
  <c r="N172" i="1"/>
  <c r="R172" i="1"/>
  <c r="V172" i="1"/>
  <c r="I172" i="1"/>
  <c r="J173" i="1"/>
  <c r="N173" i="1"/>
  <c r="R173" i="1"/>
  <c r="V173" i="1"/>
  <c r="I173" i="1"/>
  <c r="J174" i="1"/>
  <c r="N174" i="1"/>
  <c r="I174" i="1" s="1"/>
  <c r="R174" i="1"/>
  <c r="V174" i="1"/>
  <c r="J175" i="1"/>
  <c r="N175" i="1"/>
  <c r="R175" i="1"/>
  <c r="V175" i="1"/>
  <c r="I175" i="1"/>
  <c r="K176" i="1"/>
  <c r="L176" i="1"/>
  <c r="M176" i="1"/>
  <c r="J176" i="1"/>
  <c r="N176" i="1"/>
  <c r="R176" i="1"/>
  <c r="V176" i="1"/>
  <c r="I176" i="1"/>
  <c r="J177" i="1"/>
  <c r="N177" i="1"/>
  <c r="I177" i="1" s="1"/>
  <c r="R177" i="1"/>
  <c r="V177" i="1"/>
  <c r="J178" i="1"/>
  <c r="N178" i="1"/>
  <c r="R178" i="1"/>
  <c r="V178" i="1"/>
  <c r="I178" i="1"/>
  <c r="J179" i="1"/>
  <c r="N179" i="1"/>
  <c r="I179" i="1" s="1"/>
  <c r="R179" i="1"/>
  <c r="V179" i="1"/>
  <c r="E13" i="2"/>
  <c r="D13" i="2" s="1"/>
  <c r="E14" i="2"/>
  <c r="E17" i="2"/>
  <c r="E52" i="2"/>
  <c r="D52" i="2" s="1"/>
  <c r="D51" i="2" s="1"/>
  <c r="E51" i="2"/>
  <c r="E50" i="2"/>
  <c r="D50" i="2" s="1"/>
  <c r="D46" i="2" s="1"/>
  <c r="D45" i="2" s="1"/>
  <c r="D44" i="2" s="1"/>
  <c r="E46" i="2"/>
  <c r="E45" i="2"/>
  <c r="E44" i="2" s="1"/>
  <c r="E34" i="2"/>
  <c r="D34" i="2" s="1"/>
  <c r="D33" i="2" s="1"/>
  <c r="E32" i="2"/>
  <c r="D32" i="2" s="1"/>
  <c r="D31" i="2" s="1"/>
  <c r="E29" i="2"/>
  <c r="D29" i="2" s="1"/>
  <c r="D28" i="2" s="1"/>
  <c r="E28" i="2"/>
  <c r="E22" i="2"/>
  <c r="E19" i="2"/>
  <c r="D19" i="2" s="1"/>
  <c r="E20" i="2"/>
  <c r="D20" i="2" s="1"/>
  <c r="E21" i="2"/>
  <c r="D21" i="2" s="1"/>
  <c r="E18" i="2"/>
  <c r="E24" i="2"/>
  <c r="E23" i="2"/>
  <c r="E63" i="2"/>
  <c r="E62" i="2"/>
  <c r="F12" i="2"/>
  <c r="F11" i="2"/>
  <c r="F51" i="2"/>
  <c r="F46" i="2"/>
  <c r="F45" i="2" s="1"/>
  <c r="F44" i="2" s="1"/>
  <c r="F33" i="2"/>
  <c r="F31" i="2"/>
  <c r="F30" i="2" s="1"/>
  <c r="F28" i="2"/>
  <c r="F18" i="2"/>
  <c r="F24" i="2"/>
  <c r="F23" i="2"/>
  <c r="F62" i="2"/>
  <c r="G12" i="2"/>
  <c r="G11" i="2"/>
  <c r="G51" i="2"/>
  <c r="G46" i="2"/>
  <c r="G45" i="2" s="1"/>
  <c r="G44" i="2" s="1"/>
  <c r="G33" i="2"/>
  <c r="G31" i="2"/>
  <c r="G30" i="2" s="1"/>
  <c r="G28" i="2"/>
  <c r="G18" i="2"/>
  <c r="G24" i="2"/>
  <c r="G23" i="2"/>
  <c r="G62" i="2"/>
  <c r="H12" i="2"/>
  <c r="H11" i="2"/>
  <c r="H51" i="2"/>
  <c r="H46" i="2"/>
  <c r="H45" i="2" s="1"/>
  <c r="H44" i="2" s="1"/>
  <c r="H33" i="2"/>
  <c r="H31" i="2"/>
  <c r="H30" i="2" s="1"/>
  <c r="H28" i="2"/>
  <c r="H18" i="2"/>
  <c r="H24" i="2"/>
  <c r="H23" i="2"/>
  <c r="H62" i="2"/>
  <c r="I14" i="2"/>
  <c r="I17" i="2"/>
  <c r="I12" i="2" s="1"/>
  <c r="I11" i="2" s="1"/>
  <c r="I51" i="2"/>
  <c r="I46" i="2"/>
  <c r="I45" i="2" s="1"/>
  <c r="I44" i="2" s="1"/>
  <c r="I33" i="2"/>
  <c r="I31" i="2"/>
  <c r="I30" i="2" s="1"/>
  <c r="I28" i="2"/>
  <c r="I22" i="2"/>
  <c r="I18" i="2" s="1"/>
  <c r="I24" i="2"/>
  <c r="I23" i="2" s="1"/>
  <c r="I63" i="2"/>
  <c r="I62" i="2" s="1"/>
  <c r="J12" i="2"/>
  <c r="J11" i="2"/>
  <c r="J51" i="2"/>
  <c r="J46" i="2"/>
  <c r="J45" i="2" s="1"/>
  <c r="J44" i="2" s="1"/>
  <c r="J33" i="2"/>
  <c r="J31" i="2"/>
  <c r="J30" i="2" s="1"/>
  <c r="J28" i="2"/>
  <c r="J18" i="2"/>
  <c r="J24" i="2"/>
  <c r="J23" i="2"/>
  <c r="J62" i="2"/>
  <c r="K12" i="2"/>
  <c r="K11" i="2"/>
  <c r="K51" i="2"/>
  <c r="K46" i="2"/>
  <c r="K45" i="2" s="1"/>
  <c r="K44" i="2" s="1"/>
  <c r="K33" i="2"/>
  <c r="K31" i="2"/>
  <c r="K30" i="2" s="1"/>
  <c r="K28" i="2"/>
  <c r="K27" i="2" s="1"/>
  <c r="K10" i="2" s="1"/>
  <c r="K18" i="2"/>
  <c r="K24" i="2"/>
  <c r="K23" i="2"/>
  <c r="K62" i="2"/>
  <c r="L12" i="2"/>
  <c r="L11" i="2"/>
  <c r="L51" i="2"/>
  <c r="L46" i="2"/>
  <c r="L45" i="2" s="1"/>
  <c r="L44" i="2" s="1"/>
  <c r="L33" i="2"/>
  <c r="L31" i="2"/>
  <c r="L30" i="2" s="1"/>
  <c r="L28" i="2"/>
  <c r="L18" i="2"/>
  <c r="L24" i="2"/>
  <c r="L23" i="2"/>
  <c r="L62" i="2"/>
  <c r="M14" i="2"/>
  <c r="M17" i="2"/>
  <c r="M12" i="2" s="1"/>
  <c r="M11" i="2" s="1"/>
  <c r="M51" i="2"/>
  <c r="M33" i="2"/>
  <c r="M31" i="2"/>
  <c r="M30" i="2"/>
  <c r="M28" i="2"/>
  <c r="M27" i="2"/>
  <c r="M18" i="2"/>
  <c r="M24" i="2"/>
  <c r="M23" i="2" s="1"/>
  <c r="M62" i="2"/>
  <c r="N12" i="2"/>
  <c r="N11" i="2"/>
  <c r="N51" i="2"/>
  <c r="N46" i="2"/>
  <c r="N45" i="2" s="1"/>
  <c r="N44" i="2" s="1"/>
  <c r="N33" i="2"/>
  <c r="N31" i="2"/>
  <c r="N30" i="2" s="1"/>
  <c r="N28" i="2"/>
  <c r="N18" i="2"/>
  <c r="N24" i="2"/>
  <c r="N23" i="2"/>
  <c r="N62" i="2"/>
  <c r="O12" i="2"/>
  <c r="O11" i="2"/>
  <c r="O51" i="2"/>
  <c r="O46" i="2"/>
  <c r="O45" i="2" s="1"/>
  <c r="O44" i="2" s="1"/>
  <c r="O33" i="2"/>
  <c r="O31" i="2"/>
  <c r="O30" i="2" s="1"/>
  <c r="O28" i="2"/>
  <c r="O27" i="2" s="1"/>
  <c r="O10" i="2" s="1"/>
  <c r="O18" i="2"/>
  <c r="O24" i="2"/>
  <c r="O23" i="2"/>
  <c r="O62" i="2"/>
  <c r="P12" i="2"/>
  <c r="P11" i="2"/>
  <c r="P46" i="2"/>
  <c r="P45" i="2"/>
  <c r="P44" i="2" s="1"/>
  <c r="P33" i="2"/>
  <c r="P31" i="2"/>
  <c r="P30" i="2"/>
  <c r="P28" i="2"/>
  <c r="P27" i="2"/>
  <c r="P18" i="2"/>
  <c r="P24" i="2"/>
  <c r="P23" i="2" s="1"/>
  <c r="P62" i="2"/>
  <c r="Q62" i="2"/>
  <c r="Q51" i="2"/>
  <c r="Q46" i="2"/>
  <c r="Q45" i="2" s="1"/>
  <c r="Q44" i="2" s="1"/>
  <c r="Q33" i="2"/>
  <c r="Q31" i="2"/>
  <c r="Q30" i="2" s="1"/>
  <c r="Q28" i="2"/>
  <c r="Q27" i="2" s="1"/>
  <c r="Q14" i="2"/>
  <c r="Q12" i="2" s="1"/>
  <c r="Q11" i="2" s="1"/>
  <c r="Q18" i="2"/>
  <c r="Q24" i="2"/>
  <c r="Q23" i="2" s="1"/>
  <c r="R12" i="2"/>
  <c r="R11" i="2"/>
  <c r="R51" i="2"/>
  <c r="R46" i="2"/>
  <c r="R45" i="2" s="1"/>
  <c r="R44" i="2" s="1"/>
  <c r="R33" i="2"/>
  <c r="R31" i="2"/>
  <c r="R30" i="2" s="1"/>
  <c r="R28" i="2"/>
  <c r="R27" i="2" s="1"/>
  <c r="R10" i="2" s="1"/>
  <c r="R18" i="2"/>
  <c r="R24" i="2"/>
  <c r="R23" i="2"/>
  <c r="R62" i="2"/>
  <c r="S12" i="2"/>
  <c r="S11" i="2"/>
  <c r="S51" i="2"/>
  <c r="S46" i="2"/>
  <c r="S45" i="2" s="1"/>
  <c r="S44" i="2" s="1"/>
  <c r="S33" i="2"/>
  <c r="S31" i="2"/>
  <c r="S30" i="2" s="1"/>
  <c r="S28" i="2"/>
  <c r="S18" i="2"/>
  <c r="S24" i="2"/>
  <c r="S23" i="2"/>
  <c r="S62" i="2"/>
  <c r="T62" i="2"/>
  <c r="T51" i="2"/>
  <c r="T46" i="2"/>
  <c r="T45" i="2"/>
  <c r="T44" i="2" s="1"/>
  <c r="T33" i="2"/>
  <c r="T31" i="2"/>
  <c r="T30" i="2"/>
  <c r="T28" i="2"/>
  <c r="T27" i="2"/>
  <c r="T12" i="2"/>
  <c r="T11" i="2"/>
  <c r="T18" i="2"/>
  <c r="T24" i="2"/>
  <c r="T23" i="2" s="1"/>
  <c r="D14" i="2"/>
  <c r="O84" i="2"/>
  <c r="O83" i="2" s="1"/>
  <c r="O74" i="2"/>
  <c r="O73" i="2" s="1"/>
  <c r="O81" i="2"/>
  <c r="O78" i="2" s="1"/>
  <c r="V74" i="2"/>
  <c r="V73" i="2"/>
  <c r="V65" i="2" s="1"/>
  <c r="V64" i="2" s="1"/>
  <c r="V81" i="2"/>
  <c r="V78" i="2"/>
  <c r="V12" i="2"/>
  <c r="V11" i="2"/>
  <c r="V51" i="2"/>
  <c r="V46" i="2"/>
  <c r="V45" i="2" s="1"/>
  <c r="V44" i="2" s="1"/>
  <c r="V33" i="2"/>
  <c r="V31" i="2"/>
  <c r="V30" i="2" s="1"/>
  <c r="V28" i="2"/>
  <c r="U74" i="2"/>
  <c r="U73" i="2" s="1"/>
  <c r="U65" i="2" s="1"/>
  <c r="U64" i="2" s="1"/>
  <c r="U81" i="2"/>
  <c r="U78" i="2" s="1"/>
  <c r="U12" i="2"/>
  <c r="U11" i="2" s="1"/>
  <c r="U10" i="2" s="1"/>
  <c r="U51" i="2"/>
  <c r="U46" i="2"/>
  <c r="U45" i="2"/>
  <c r="U44" i="2" s="1"/>
  <c r="U33" i="2"/>
  <c r="U31" i="2"/>
  <c r="U30" i="2"/>
  <c r="U28" i="2"/>
  <c r="U27" i="2"/>
  <c r="AA11" i="1"/>
  <c r="Z20" i="1"/>
  <c r="AA20" i="1"/>
  <c r="Z21" i="1"/>
  <c r="AA21" i="1"/>
  <c r="Z28" i="1"/>
  <c r="AA28" i="1"/>
  <c r="AA360" i="1"/>
  <c r="U62" i="2"/>
  <c r="V62" i="2"/>
  <c r="I84" i="2"/>
  <c r="I83" i="2"/>
  <c r="I74" i="2"/>
  <c r="I73" i="2"/>
  <c r="I82" i="2"/>
  <c r="I81" i="2"/>
  <c r="I78" i="2"/>
  <c r="I65" i="2"/>
  <c r="I64" i="2" s="1"/>
  <c r="K230" i="1"/>
  <c r="J382" i="1"/>
  <c r="J381" i="1" s="1"/>
  <c r="J380" i="1" s="1"/>
  <c r="J378" i="1"/>
  <c r="J377" i="1"/>
  <c r="J376" i="1"/>
  <c r="X360" i="1"/>
  <c r="E75" i="2"/>
  <c r="D75" i="2" s="1"/>
  <c r="D74" i="2" s="1"/>
  <c r="D73" i="2" s="1"/>
  <c r="E82" i="2"/>
  <c r="D82" i="2" s="1"/>
  <c r="D81" i="2" s="1"/>
  <c r="D78" i="2" s="1"/>
  <c r="E81" i="2"/>
  <c r="E78" i="2" s="1"/>
  <c r="E85" i="2"/>
  <c r="D85" i="2" s="1"/>
  <c r="D84" i="2" s="1"/>
  <c r="D83" i="2" s="1"/>
  <c r="F74" i="2"/>
  <c r="F73" i="2" s="1"/>
  <c r="F81" i="2"/>
  <c r="F78" i="2" s="1"/>
  <c r="F84" i="2"/>
  <c r="F83" i="2" s="1"/>
  <c r="G74" i="2"/>
  <c r="G73" i="2"/>
  <c r="G65" i="2" s="1"/>
  <c r="G64" i="2" s="1"/>
  <c r="G81" i="2"/>
  <c r="G78" i="2"/>
  <c r="G84" i="2"/>
  <c r="G83" i="2"/>
  <c r="H74" i="2"/>
  <c r="H73" i="2" s="1"/>
  <c r="H81" i="2"/>
  <c r="H78" i="2" s="1"/>
  <c r="H84" i="2"/>
  <c r="H83" i="2" s="1"/>
  <c r="J74" i="2"/>
  <c r="J73" i="2"/>
  <c r="J65" i="2" s="1"/>
  <c r="J64" i="2" s="1"/>
  <c r="J81" i="2"/>
  <c r="J78" i="2"/>
  <c r="J84" i="2"/>
  <c r="J83" i="2"/>
  <c r="K74" i="2"/>
  <c r="K73" i="2" s="1"/>
  <c r="K81" i="2"/>
  <c r="K78" i="2" s="1"/>
  <c r="K84" i="2"/>
  <c r="K83" i="2" s="1"/>
  <c r="L74" i="2"/>
  <c r="L73" i="2"/>
  <c r="L65" i="2" s="1"/>
  <c r="L64" i="2" s="1"/>
  <c r="L81" i="2"/>
  <c r="L78" i="2"/>
  <c r="L84" i="2"/>
  <c r="L83" i="2"/>
  <c r="M74" i="2"/>
  <c r="M73" i="2" s="1"/>
  <c r="M81" i="2"/>
  <c r="M78" i="2" s="1"/>
  <c r="M84" i="2"/>
  <c r="M83" i="2" s="1"/>
  <c r="N74" i="2"/>
  <c r="N73" i="2"/>
  <c r="N81" i="2"/>
  <c r="N78" i="2"/>
  <c r="N84" i="2"/>
  <c r="N83" i="2"/>
  <c r="N65" i="2" s="1"/>
  <c r="N64" i="2" s="1"/>
  <c r="P74" i="2"/>
  <c r="P73" i="2" s="1"/>
  <c r="P81" i="2"/>
  <c r="P78" i="2" s="1"/>
  <c r="P84" i="2"/>
  <c r="P83" i="2" s="1"/>
  <c r="Q74" i="2"/>
  <c r="Q73" i="2" s="1"/>
  <c r="Q81" i="2"/>
  <c r="Q78" i="2" s="1"/>
  <c r="Q84" i="2"/>
  <c r="Q83" i="2" s="1"/>
  <c r="R74" i="2"/>
  <c r="R73" i="2"/>
  <c r="R81" i="2"/>
  <c r="R78" i="2"/>
  <c r="R65" i="2" s="1"/>
  <c r="R64" i="2" s="1"/>
  <c r="R90" i="2" s="1"/>
  <c r="R84" i="2"/>
  <c r="R83" i="2"/>
  <c r="S74" i="2"/>
  <c r="S73" i="2" s="1"/>
  <c r="S81" i="2"/>
  <c r="S78" i="2" s="1"/>
  <c r="S84" i="2"/>
  <c r="S83" i="2" s="1"/>
  <c r="T74" i="2"/>
  <c r="T73" i="2"/>
  <c r="T81" i="2"/>
  <c r="T78" i="2"/>
  <c r="T65" i="2" s="1"/>
  <c r="T64" i="2" s="1"/>
  <c r="T84" i="2"/>
  <c r="T83" i="2"/>
  <c r="X11" i="1"/>
  <c r="Y11" i="1"/>
  <c r="K360" i="1"/>
  <c r="L360" i="1"/>
  <c r="M360" i="1"/>
  <c r="S360" i="1"/>
  <c r="T360" i="1"/>
  <c r="U360" i="1"/>
  <c r="P11" i="1"/>
  <c r="Y360" i="1"/>
  <c r="W360" i="1"/>
  <c r="T68" i="2"/>
  <c r="T80" i="2"/>
  <c r="M71" i="2"/>
  <c r="M72" i="2"/>
  <c r="M70" i="2" s="1"/>
  <c r="M69" i="2" s="1"/>
  <c r="D71" i="2"/>
  <c r="D72" i="2"/>
  <c r="D70" i="2" s="1"/>
  <c r="D69" i="2" s="1"/>
  <c r="J21" i="1"/>
  <c r="K21" i="1"/>
  <c r="L21" i="1"/>
  <c r="M21" i="1"/>
  <c r="N21" i="1"/>
  <c r="O21" i="1"/>
  <c r="P21" i="1"/>
  <c r="Q21" i="1"/>
  <c r="R21" i="1"/>
  <c r="S21" i="1"/>
  <c r="V21" i="1"/>
  <c r="W21" i="1"/>
  <c r="I21" i="1"/>
  <c r="J20" i="1"/>
  <c r="K20" i="1"/>
  <c r="L20" i="1"/>
  <c r="M20" i="1"/>
  <c r="N20" i="1"/>
  <c r="O20" i="1"/>
  <c r="P20" i="1"/>
  <c r="Q20" i="1"/>
  <c r="S20" i="1"/>
  <c r="T20" i="1"/>
  <c r="U20" i="1"/>
  <c r="V20" i="1"/>
  <c r="W20" i="1"/>
  <c r="X20" i="1"/>
  <c r="Y20" i="1"/>
  <c r="I20" i="1"/>
  <c r="I290" i="1"/>
  <c r="I289" i="1"/>
  <c r="I291" i="1"/>
  <c r="I288" i="1" s="1"/>
  <c r="I287" i="1" s="1"/>
  <c r="I286" i="1" s="1"/>
  <c r="I285" i="1" s="1"/>
  <c r="T26" i="2"/>
  <c r="I34" i="1"/>
  <c r="I63" i="1"/>
  <c r="T67" i="2"/>
  <c r="T66" i="2"/>
  <c r="T79" i="2"/>
  <c r="R219" i="1"/>
  <c r="R221" i="1"/>
  <c r="R218" i="1"/>
  <c r="R217" i="1" s="1"/>
  <c r="R226" i="1"/>
  <c r="R225" i="1" s="1"/>
  <c r="R224" i="1" s="1"/>
  <c r="R200" i="1"/>
  <c r="R199" i="1" s="1"/>
  <c r="R198" i="1" s="1"/>
  <c r="R196" i="1" s="1"/>
  <c r="R289" i="1"/>
  <c r="R288" i="1"/>
  <c r="R287" i="1" s="1"/>
  <c r="R286" i="1" s="1"/>
  <c r="R285" i="1" s="1"/>
  <c r="V219" i="1"/>
  <c r="V221" i="1"/>
  <c r="V218" i="1" s="1"/>
  <c r="V217" i="1" s="1"/>
  <c r="V226" i="1"/>
  <c r="V225" i="1" s="1"/>
  <c r="V224" i="1" s="1"/>
  <c r="V200" i="1"/>
  <c r="V199" i="1"/>
  <c r="V198" i="1" s="1"/>
  <c r="V196" i="1" s="1"/>
  <c r="V289" i="1"/>
  <c r="V288" i="1"/>
  <c r="V287" i="1" s="1"/>
  <c r="V286" i="1" s="1"/>
  <c r="V285" i="1" s="1"/>
  <c r="I220" i="1"/>
  <c r="I219" i="1" s="1"/>
  <c r="I218" i="1" s="1"/>
  <c r="I217" i="1" s="1"/>
  <c r="I222" i="1"/>
  <c r="I223" i="1"/>
  <c r="I221" i="1"/>
  <c r="I227" i="1"/>
  <c r="I228" i="1"/>
  <c r="I226" i="1" s="1"/>
  <c r="I225" i="1" s="1"/>
  <c r="I224" i="1" s="1"/>
  <c r="I201" i="1"/>
  <c r="I200" i="1" s="1"/>
  <c r="I199" i="1" s="1"/>
  <c r="I198" i="1" s="1"/>
  <c r="I196" i="1" s="1"/>
  <c r="O70" i="2"/>
  <c r="O69" i="2"/>
  <c r="N19" i="1"/>
  <c r="N18" i="1"/>
  <c r="N32" i="1"/>
  <c r="N31" i="1" s="1"/>
  <c r="J233" i="1"/>
  <c r="J200" i="1"/>
  <c r="J199" i="1"/>
  <c r="J198" i="1" s="1"/>
  <c r="J196" i="1" s="1"/>
  <c r="J219" i="1"/>
  <c r="J221" i="1"/>
  <c r="J218" i="1" s="1"/>
  <c r="J217" i="1" s="1"/>
  <c r="J226" i="1"/>
  <c r="J225" i="1"/>
  <c r="J224" i="1" s="1"/>
  <c r="J289" i="1"/>
  <c r="J288" i="1" s="1"/>
  <c r="J287" i="1" s="1"/>
  <c r="J286" i="1" s="1"/>
  <c r="J285" i="1" s="1"/>
  <c r="N219" i="1"/>
  <c r="N221" i="1"/>
  <c r="N218" i="1" s="1"/>
  <c r="N217" i="1" s="1"/>
  <c r="N226" i="1"/>
  <c r="N225" i="1"/>
  <c r="N224" i="1" s="1"/>
  <c r="N200" i="1"/>
  <c r="N199" i="1" s="1"/>
  <c r="N198" i="1" s="1"/>
  <c r="N196" i="1" s="1"/>
  <c r="N289" i="1"/>
  <c r="N288" i="1" s="1"/>
  <c r="N287" i="1" s="1"/>
  <c r="N286" i="1" s="1"/>
  <c r="N285" i="1" s="1"/>
  <c r="O230" i="1"/>
  <c r="P230" i="1"/>
  <c r="Q230" i="1"/>
  <c r="I87" i="1"/>
  <c r="I86" i="1" s="1"/>
  <c r="I85" i="1" s="1"/>
  <c r="V32" i="1"/>
  <c r="V31" i="1"/>
  <c r="I32" i="1"/>
  <c r="I31" i="1"/>
  <c r="E26" i="2"/>
  <c r="V360" i="1"/>
  <c r="V19" i="1"/>
  <c r="V18" i="1"/>
  <c r="V230" i="1"/>
  <c r="J19" i="1"/>
  <c r="J18" i="1" s="1"/>
  <c r="J32" i="1"/>
  <c r="J31" i="1" s="1"/>
  <c r="I19" i="1"/>
  <c r="I18" i="1" s="1"/>
  <c r="J230" i="1"/>
  <c r="R230" i="1"/>
  <c r="J252" i="1"/>
  <c r="N252" i="1"/>
  <c r="E88" i="2"/>
  <c r="E87" i="2" s="1"/>
  <c r="I88" i="2"/>
  <c r="I87" i="2" s="1"/>
  <c r="M88" i="2"/>
  <c r="M87" i="2" s="1"/>
  <c r="Q88" i="2"/>
  <c r="Q87" i="2" s="1"/>
  <c r="D88" i="2"/>
  <c r="D87" i="2" s="1"/>
  <c r="N230" i="1"/>
  <c r="I230" i="1"/>
  <c r="S68" i="2"/>
  <c r="R68" i="2" s="1"/>
  <c r="S80" i="2"/>
  <c r="R80" i="2" s="1"/>
  <c r="S67" i="2"/>
  <c r="S66" i="2"/>
  <c r="S79" i="2"/>
  <c r="S26" i="2"/>
  <c r="R26" i="2" s="1"/>
  <c r="Q26" i="2" s="1"/>
  <c r="P26" i="2" s="1"/>
  <c r="O26" i="2" s="1"/>
  <c r="N26" i="2" s="1"/>
  <c r="M26" i="2" s="1"/>
  <c r="L26" i="2" s="1"/>
  <c r="K26" i="2" s="1"/>
  <c r="J26" i="2" s="1"/>
  <c r="I26" i="2" s="1"/>
  <c r="D26" i="2" s="1"/>
  <c r="Q65" i="2" l="1"/>
  <c r="Q64" i="2" s="1"/>
  <c r="M65" i="2"/>
  <c r="M64" i="2" s="1"/>
  <c r="H65" i="2"/>
  <c r="H64" i="2" s="1"/>
  <c r="U90" i="2"/>
  <c r="H27" i="2"/>
  <c r="H10" i="2" s="1"/>
  <c r="F27" i="2"/>
  <c r="F10" i="2" s="1"/>
  <c r="Z10" i="1"/>
  <c r="Z11" i="1"/>
  <c r="R67" i="2"/>
  <c r="R66" i="2" s="1"/>
  <c r="Q68" i="2"/>
  <c r="Q80" i="2"/>
  <c r="R79" i="2"/>
  <c r="S65" i="2"/>
  <c r="S64" i="2" s="1"/>
  <c r="P65" i="2"/>
  <c r="P64" i="2" s="1"/>
  <c r="K65" i="2"/>
  <c r="K64" i="2" s="1"/>
  <c r="K90" i="2" s="1"/>
  <c r="F65" i="2"/>
  <c r="F64" i="2" s="1"/>
  <c r="F90" i="2" s="1"/>
  <c r="V27" i="2"/>
  <c r="O65" i="2"/>
  <c r="O64" i="2" s="1"/>
  <c r="O90" i="2" s="1"/>
  <c r="T10" i="2"/>
  <c r="T90" i="2" s="1"/>
  <c r="S27" i="2"/>
  <c r="S10" i="2" s="1"/>
  <c r="Q10" i="2"/>
  <c r="P10" i="2"/>
  <c r="N27" i="2"/>
  <c r="N10" i="2" s="1"/>
  <c r="N90" i="2" s="1"/>
  <c r="L27" i="2"/>
  <c r="L10" i="2" s="1"/>
  <c r="L90" i="2" s="1"/>
  <c r="J27" i="2"/>
  <c r="J10" i="2" s="1"/>
  <c r="J90" i="2" s="1"/>
  <c r="I27" i="2"/>
  <c r="I10" i="2" s="1"/>
  <c r="I90" i="2" s="1"/>
  <c r="G27" i="2"/>
  <c r="G10" i="2" s="1"/>
  <c r="G90" i="2" s="1"/>
  <c r="Z294" i="1"/>
  <c r="M56" i="2"/>
  <c r="E84" i="2"/>
  <c r="E83" i="2" s="1"/>
  <c r="E74" i="2"/>
  <c r="E73" i="2" s="1"/>
  <c r="E65" i="2" s="1"/>
  <c r="E64" i="2" s="1"/>
  <c r="V10" i="2"/>
  <c r="V90" i="2" s="1"/>
  <c r="D63" i="2"/>
  <c r="D62" i="2" s="1"/>
  <c r="E31" i="2"/>
  <c r="E33" i="2"/>
  <c r="E30" i="2" s="1"/>
  <c r="E27" i="2" s="1"/>
  <c r="D17" i="2"/>
  <c r="D12" i="2"/>
  <c r="D11" i="2" s="1"/>
  <c r="Z121" i="1"/>
  <c r="Z120" i="1" s="1"/>
  <c r="Z119" i="1" s="1"/>
  <c r="AA263" i="1"/>
  <c r="M45" i="2"/>
  <c r="M44" i="2" s="1"/>
  <c r="M10" i="2" s="1"/>
  <c r="AA185" i="1"/>
  <c r="I97" i="1"/>
  <c r="I96" i="1" s="1"/>
  <c r="I185" i="1"/>
  <c r="I210" i="1"/>
  <c r="I255" i="1"/>
  <c r="I254" i="1" s="1"/>
  <c r="I264" i="1"/>
  <c r="I263" i="1" s="1"/>
  <c r="Y185" i="1"/>
  <c r="Y216" i="1"/>
  <c r="Y184" i="1" s="1"/>
  <c r="X375" i="1"/>
  <c r="X374" i="1" s="1"/>
  <c r="X373" i="1" s="1"/>
  <c r="X372" i="1" s="1"/>
  <c r="W97" i="1"/>
  <c r="W96" i="1" s="1"/>
  <c r="W121" i="1"/>
  <c r="W120" i="1" s="1"/>
  <c r="W119" i="1" s="1"/>
  <c r="W185" i="1"/>
  <c r="W216" i="1"/>
  <c r="W184" i="1" s="1"/>
  <c r="W263" i="1"/>
  <c r="V83" i="1"/>
  <c r="I84" i="1"/>
  <c r="I83" i="1" s="1"/>
  <c r="V42" i="1"/>
  <c r="V41" i="1" s="1"/>
  <c r="V40" i="1" s="1"/>
  <c r="V11" i="1" s="1"/>
  <c r="U346" i="1"/>
  <c r="U97" i="1"/>
  <c r="U96" i="1" s="1"/>
  <c r="U121" i="1"/>
  <c r="U120" i="1" s="1"/>
  <c r="U119" i="1" s="1"/>
  <c r="D65" i="2"/>
  <c r="D64" i="2" s="1"/>
  <c r="D22" i="2"/>
  <c r="D18" i="2" s="1"/>
  <c r="D30" i="2"/>
  <c r="D27" i="2" s="1"/>
  <c r="E12" i="2"/>
  <c r="E11" i="2" s="1"/>
  <c r="Z312" i="1"/>
  <c r="Z311" i="1" s="1"/>
  <c r="Z310" i="1" s="1"/>
  <c r="D56" i="2"/>
  <c r="Z263" i="1"/>
  <c r="Z255" i="1"/>
  <c r="Z254" i="1" s="1"/>
  <c r="Z216" i="1" s="1"/>
  <c r="Z184" i="1" s="1"/>
  <c r="AA121" i="1"/>
  <c r="AA120" i="1" s="1"/>
  <c r="AA119" i="1" s="1"/>
  <c r="AA97" i="1"/>
  <c r="AA96" i="1" s="1"/>
  <c r="AA10" i="1" s="1"/>
  <c r="AA384" i="1" s="1"/>
  <c r="AA386" i="1" s="1"/>
  <c r="AA216" i="1"/>
  <c r="AA184" i="1" s="1"/>
  <c r="Z185" i="1"/>
  <c r="I375" i="1"/>
  <c r="I374" i="1" s="1"/>
  <c r="I373" i="1" s="1"/>
  <c r="I372" i="1" s="1"/>
  <c r="I42" i="1"/>
  <c r="I41" i="1" s="1"/>
  <c r="I40" i="1" s="1"/>
  <c r="I11" i="1" s="1"/>
  <c r="I10" i="1"/>
  <c r="I141" i="1"/>
  <c r="I121" i="1" s="1"/>
  <c r="I120" i="1" s="1"/>
  <c r="I119" i="1" s="1"/>
  <c r="I299" i="1"/>
  <c r="I298" i="1" s="1"/>
  <c r="I297" i="1" s="1"/>
  <c r="I296" i="1" s="1"/>
  <c r="I295" i="1" s="1"/>
  <c r="I294" i="1" s="1"/>
  <c r="I293" i="1" s="1"/>
  <c r="I362" i="1"/>
  <c r="I361" i="1" s="1"/>
  <c r="I359" i="1" s="1"/>
  <c r="I360" i="1" s="1"/>
  <c r="I242" i="1"/>
  <c r="I241" i="1" s="1"/>
  <c r="I240" i="1" s="1"/>
  <c r="I216" i="1" s="1"/>
  <c r="I184" i="1" s="1"/>
  <c r="Y346" i="1"/>
  <c r="Y375" i="1"/>
  <c r="Y374" i="1" s="1"/>
  <c r="Y373" i="1" s="1"/>
  <c r="Y372" i="1" s="1"/>
  <c r="Y97" i="1"/>
  <c r="Y96" i="1" s="1"/>
  <c r="Y10" i="1" s="1"/>
  <c r="Y121" i="1"/>
  <c r="Y120" i="1" s="1"/>
  <c r="Y119" i="1" s="1"/>
  <c r="Y294" i="1"/>
  <c r="Y293" i="1" s="1"/>
  <c r="X346" i="1"/>
  <c r="X97" i="1"/>
  <c r="X96" i="1" s="1"/>
  <c r="X10" i="1" s="1"/>
  <c r="X121" i="1"/>
  <c r="X120" i="1" s="1"/>
  <c r="X119" i="1" s="1"/>
  <c r="X185" i="1"/>
  <c r="X184" i="1" s="1"/>
  <c r="X210" i="1"/>
  <c r="W42" i="1"/>
  <c r="W41" i="1" s="1"/>
  <c r="W40" i="1" s="1"/>
  <c r="W11" i="1" s="1"/>
  <c r="W10" i="1"/>
  <c r="W294" i="1"/>
  <c r="W293" i="1" s="1"/>
  <c r="V347" i="1"/>
  <c r="I348" i="1"/>
  <c r="V97" i="1"/>
  <c r="V96" i="1" s="1"/>
  <c r="V121" i="1"/>
  <c r="V120" i="1" s="1"/>
  <c r="V119" i="1" s="1"/>
  <c r="V313" i="1"/>
  <c r="V185" i="1"/>
  <c r="V210" i="1"/>
  <c r="V264" i="1"/>
  <c r="V263" i="1" s="1"/>
  <c r="V242" i="1"/>
  <c r="V241" i="1" s="1"/>
  <c r="V240" i="1" s="1"/>
  <c r="V216" i="1" s="1"/>
  <c r="V184" i="1" s="1"/>
  <c r="U42" i="1"/>
  <c r="U41" i="1" s="1"/>
  <c r="U40" i="1" s="1"/>
  <c r="U11" i="1" s="1"/>
  <c r="U185" i="1"/>
  <c r="U216" i="1"/>
  <c r="T294" i="1"/>
  <c r="T293" i="1" s="1"/>
  <c r="T375" i="1"/>
  <c r="T374" i="1" s="1"/>
  <c r="T373" i="1" s="1"/>
  <c r="T372" i="1" s="1"/>
  <c r="T42" i="1"/>
  <c r="T41" i="1" s="1"/>
  <c r="T40" i="1" s="1"/>
  <c r="T11" i="1" s="1"/>
  <c r="T121" i="1"/>
  <c r="T120" i="1" s="1"/>
  <c r="T119" i="1" s="1"/>
  <c r="T263" i="1"/>
  <c r="S346" i="1"/>
  <c r="S97" i="1"/>
  <c r="S96" i="1" s="1"/>
  <c r="S185" i="1"/>
  <c r="R97" i="1"/>
  <c r="R96" i="1" s="1"/>
  <c r="R264" i="1"/>
  <c r="R263" i="1" s="1"/>
  <c r="Q42" i="1"/>
  <c r="Q41" i="1" s="1"/>
  <c r="Q40" i="1" s="1"/>
  <c r="Q11" i="1" s="1"/>
  <c r="Q185" i="1"/>
  <c r="W355" i="1"/>
  <c r="W354" i="1" s="1"/>
  <c r="W353" i="1" s="1"/>
  <c r="W346" i="1" s="1"/>
  <c r="T185" i="1"/>
  <c r="T216" i="1"/>
  <c r="T184" i="1" s="1"/>
  <c r="S42" i="1"/>
  <c r="S41" i="1" s="1"/>
  <c r="S40" i="1" s="1"/>
  <c r="S11" i="1" s="1"/>
  <c r="S10" i="1"/>
  <c r="S294" i="1"/>
  <c r="S293" i="1" s="1"/>
  <c r="S263" i="1"/>
  <c r="S216" i="1" s="1"/>
  <c r="S184" i="1" s="1"/>
  <c r="R346" i="1"/>
  <c r="R375" i="1"/>
  <c r="R374" i="1" s="1"/>
  <c r="R373" i="1" s="1"/>
  <c r="R372" i="1" s="1"/>
  <c r="R158" i="1"/>
  <c r="R42" i="1"/>
  <c r="R41" i="1" s="1"/>
  <c r="R40" i="1" s="1"/>
  <c r="R11" i="1" s="1"/>
  <c r="R362" i="1"/>
  <c r="R361" i="1" s="1"/>
  <c r="R359" i="1" s="1"/>
  <c r="R360" i="1" s="1"/>
  <c r="R141" i="1"/>
  <c r="R121" i="1"/>
  <c r="R120" i="1" s="1"/>
  <c r="R119" i="1" s="1"/>
  <c r="R332" i="1"/>
  <c r="R331" i="1" s="1"/>
  <c r="R330" i="1" s="1"/>
  <c r="R329" i="1" s="1"/>
  <c r="R328" i="1" s="1"/>
  <c r="R294" i="1" s="1"/>
  <c r="R293" i="1" s="1"/>
  <c r="R185" i="1"/>
  <c r="R216" i="1"/>
  <c r="Q346" i="1"/>
  <c r="Q375" i="1"/>
  <c r="Q374" i="1" s="1"/>
  <c r="Q373" i="1" s="1"/>
  <c r="Q372" i="1" s="1"/>
  <c r="Q121" i="1"/>
  <c r="Q120" i="1" s="1"/>
  <c r="Q119" i="1" s="1"/>
  <c r="Q263" i="1"/>
  <c r="Q216" i="1" s="1"/>
  <c r="Q184" i="1" s="1"/>
  <c r="P375" i="1"/>
  <c r="P374" i="1" s="1"/>
  <c r="P373" i="1" s="1"/>
  <c r="P372" i="1" s="1"/>
  <c r="P97" i="1"/>
  <c r="P96" i="1" s="1"/>
  <c r="P10" i="1" s="1"/>
  <c r="P185" i="1"/>
  <c r="P263" i="1"/>
  <c r="P216" i="1" s="1"/>
  <c r="P184" i="1" s="1"/>
  <c r="O294" i="1"/>
  <c r="O293" i="1" s="1"/>
  <c r="O185" i="1"/>
  <c r="N121" i="1"/>
  <c r="N120" i="1" s="1"/>
  <c r="N119" i="1" s="1"/>
  <c r="N294" i="1"/>
  <c r="N293" i="1" s="1"/>
  <c r="O375" i="1"/>
  <c r="O374" i="1" s="1"/>
  <c r="O373" i="1" s="1"/>
  <c r="O372" i="1" s="1"/>
  <c r="O65" i="1"/>
  <c r="O42" i="1" s="1"/>
  <c r="O41" i="1" s="1"/>
  <c r="O40" i="1" s="1"/>
  <c r="O121" i="1"/>
  <c r="O120" i="1" s="1"/>
  <c r="O119" i="1" s="1"/>
  <c r="O263" i="1"/>
  <c r="O216" i="1" s="1"/>
  <c r="O184" i="1" s="1"/>
  <c r="N375" i="1"/>
  <c r="N374" i="1" s="1"/>
  <c r="N373" i="1" s="1"/>
  <c r="N372" i="1" s="1"/>
  <c r="N97" i="1"/>
  <c r="N96" i="1" s="1"/>
  <c r="N65" i="1"/>
  <c r="N42" i="1" s="1"/>
  <c r="N41" i="1" s="1"/>
  <c r="N40" i="1" s="1"/>
  <c r="N363" i="1"/>
  <c r="N362" i="1" s="1"/>
  <c r="N361" i="1" s="1"/>
  <c r="N359" i="1" s="1"/>
  <c r="N360" i="1" s="1"/>
  <c r="O362" i="1"/>
  <c r="O361" i="1" s="1"/>
  <c r="O359" i="1" s="1"/>
  <c r="O360" i="1" s="1"/>
  <c r="N134" i="1"/>
  <c r="N242" i="1"/>
  <c r="N241" i="1" s="1"/>
  <c r="N240" i="1" s="1"/>
  <c r="N216" i="1" s="1"/>
  <c r="N184" i="1" s="1"/>
  <c r="M97" i="1"/>
  <c r="M96" i="1" s="1"/>
  <c r="M185" i="1"/>
  <c r="M263" i="1"/>
  <c r="M216" i="1" s="1"/>
  <c r="M184" i="1" s="1"/>
  <c r="L346" i="1"/>
  <c r="L294" i="1"/>
  <c r="L293" i="1" s="1"/>
  <c r="L42" i="1"/>
  <c r="L41" i="1" s="1"/>
  <c r="L40" i="1" s="1"/>
  <c r="L11" i="1" s="1"/>
  <c r="K42" i="1"/>
  <c r="K41" i="1" s="1"/>
  <c r="K40" i="1" s="1"/>
  <c r="K11" i="1" s="1"/>
  <c r="N277" i="1"/>
  <c r="N276" i="1" s="1"/>
  <c r="N263" i="1"/>
  <c r="M346" i="1"/>
  <c r="M42" i="1"/>
  <c r="M41" i="1" s="1"/>
  <c r="M40" i="1" s="1"/>
  <c r="M11" i="1" s="1"/>
  <c r="L10" i="1"/>
  <c r="L185" i="1"/>
  <c r="K10" i="1"/>
  <c r="L264" i="1"/>
  <c r="L263" i="1" s="1"/>
  <c r="L216" i="1"/>
  <c r="L184" i="1" s="1"/>
  <c r="K185" i="1"/>
  <c r="K263" i="1"/>
  <c r="K255" i="1"/>
  <c r="K254" i="1" s="1"/>
  <c r="K216" i="1" s="1"/>
  <c r="K184" i="1" s="1"/>
  <c r="J356" i="1"/>
  <c r="K355" i="1"/>
  <c r="K354" i="1" s="1"/>
  <c r="K353" i="1" s="1"/>
  <c r="K346" i="1" s="1"/>
  <c r="K158" i="1"/>
  <c r="J97" i="1"/>
  <c r="J96" i="1" s="1"/>
  <c r="J10" i="1" s="1"/>
  <c r="J42" i="1"/>
  <c r="J41" i="1" s="1"/>
  <c r="J40" i="1" s="1"/>
  <c r="J11" i="1" s="1"/>
  <c r="J362" i="1"/>
  <c r="J361" i="1" s="1"/>
  <c r="J359" i="1" s="1"/>
  <c r="J360" i="1" s="1"/>
  <c r="M375" i="1"/>
  <c r="M374" i="1" s="1"/>
  <c r="M373" i="1" s="1"/>
  <c r="M372" i="1" s="1"/>
  <c r="L375" i="1"/>
  <c r="M169" i="1"/>
  <c r="M168" i="1" s="1"/>
  <c r="M167" i="1" s="1"/>
  <c r="M158" i="1" s="1"/>
  <c r="L169" i="1"/>
  <c r="J141" i="1"/>
  <c r="J121" i="1" s="1"/>
  <c r="J120" i="1" s="1"/>
  <c r="J119" i="1" s="1"/>
  <c r="J294" i="1"/>
  <c r="J293" i="1" s="1"/>
  <c r="J277" i="1"/>
  <c r="J276" i="1" s="1"/>
  <c r="J264" i="1"/>
  <c r="J263" i="1" s="1"/>
  <c r="J242" i="1"/>
  <c r="J241" i="1" s="1"/>
  <c r="J240" i="1" s="1"/>
  <c r="J216" i="1" s="1"/>
  <c r="J184" i="1" s="1"/>
  <c r="X384" i="1" l="1"/>
  <c r="X386" i="1"/>
  <c r="Y386" i="1"/>
  <c r="Y384" i="1"/>
  <c r="N11" i="1"/>
  <c r="N10" i="1"/>
  <c r="O10" i="1"/>
  <c r="O11" i="1"/>
  <c r="P386" i="1"/>
  <c r="P384" i="1"/>
  <c r="L168" i="1"/>
  <c r="J169" i="1"/>
  <c r="I169" i="1" s="1"/>
  <c r="K386" i="1"/>
  <c r="K384" i="1"/>
  <c r="M10" i="1"/>
  <c r="S386" i="1"/>
  <c r="S384" i="1"/>
  <c r="V309" i="1"/>
  <c r="V294" i="1" s="1"/>
  <c r="V293" i="1" s="1"/>
  <c r="V312" i="1"/>
  <c r="V311" i="1" s="1"/>
  <c r="V310" i="1" s="1"/>
  <c r="V346" i="1"/>
  <c r="I347" i="1"/>
  <c r="W386" i="1"/>
  <c r="W384" i="1"/>
  <c r="E10" i="2"/>
  <c r="E90" i="2" s="1"/>
  <c r="T10" i="1"/>
  <c r="D10" i="2"/>
  <c r="P90" i="2"/>
  <c r="Q79" i="2"/>
  <c r="P80" i="2"/>
  <c r="J375" i="1"/>
  <c r="J374" i="1" s="1"/>
  <c r="J373" i="1" s="1"/>
  <c r="J372" i="1" s="1"/>
  <c r="L374" i="1"/>
  <c r="L373" i="1" s="1"/>
  <c r="L372" i="1" s="1"/>
  <c r="J355" i="1"/>
  <c r="I356" i="1"/>
  <c r="R184" i="1"/>
  <c r="R10" i="1"/>
  <c r="Q10" i="1"/>
  <c r="U184" i="1"/>
  <c r="U10" i="1"/>
  <c r="D90" i="2"/>
  <c r="V10" i="1"/>
  <c r="S90" i="2"/>
  <c r="P68" i="2"/>
  <c r="Q67" i="2"/>
  <c r="Q66" i="2" s="1"/>
  <c r="Z384" i="1"/>
  <c r="Z386" i="1" s="1"/>
  <c r="H90" i="2"/>
  <c r="M90" i="2"/>
  <c r="Q90" i="2"/>
  <c r="R386" i="1" l="1"/>
  <c r="R384" i="1"/>
  <c r="O80" i="2"/>
  <c r="P79" i="2"/>
  <c r="N386" i="1"/>
  <c r="N384" i="1"/>
  <c r="O68" i="2"/>
  <c r="P67" i="2"/>
  <c r="P66" i="2" s="1"/>
  <c r="V384" i="1"/>
  <c r="V386" i="1"/>
  <c r="U386" i="1"/>
  <c r="U384" i="1"/>
  <c r="Q386" i="1"/>
  <c r="Q384" i="1"/>
  <c r="J354" i="1"/>
  <c r="I355" i="1"/>
  <c r="T386" i="1"/>
  <c r="T384" i="1"/>
  <c r="M386" i="1"/>
  <c r="M384" i="1"/>
  <c r="L167" i="1"/>
  <c r="J168" i="1"/>
  <c r="I168" i="1" s="1"/>
  <c r="O386" i="1"/>
  <c r="O384" i="1"/>
  <c r="N68" i="2" l="1"/>
  <c r="O67" i="2"/>
  <c r="O66" i="2" s="1"/>
  <c r="L158" i="1"/>
  <c r="J167" i="1"/>
  <c r="J353" i="1"/>
  <c r="I354" i="1"/>
  <c r="O79" i="2"/>
  <c r="N80" i="2"/>
  <c r="M80" i="2" l="1"/>
  <c r="N79" i="2"/>
  <c r="J158" i="1"/>
  <c r="I167" i="1"/>
  <c r="I158" i="1" s="1"/>
  <c r="I353" i="1"/>
  <c r="I346" i="1" s="1"/>
  <c r="J346" i="1"/>
  <c r="L386" i="1"/>
  <c r="L384" i="1"/>
  <c r="N67" i="2"/>
  <c r="N66" i="2" s="1"/>
  <c r="M68" i="2"/>
  <c r="L68" i="2" l="1"/>
  <c r="M67" i="2"/>
  <c r="M66" i="2" s="1"/>
  <c r="I384" i="1"/>
  <c r="I386" i="1"/>
  <c r="J386" i="1"/>
  <c r="J384" i="1"/>
  <c r="L80" i="2"/>
  <c r="M79" i="2"/>
  <c r="K80" i="2" l="1"/>
  <c r="L79" i="2"/>
  <c r="K68" i="2"/>
  <c r="L67" i="2"/>
  <c r="L66" i="2" s="1"/>
  <c r="J68" i="2" l="1"/>
  <c r="K67" i="2"/>
  <c r="K66" i="2" s="1"/>
  <c r="K79" i="2"/>
  <c r="J80" i="2"/>
  <c r="I80" i="2" l="1"/>
  <c r="J79" i="2"/>
  <c r="I68" i="2"/>
  <c r="J67" i="2"/>
  <c r="J66" i="2" s="1"/>
  <c r="H68" i="2" l="1"/>
  <c r="I67" i="2"/>
  <c r="I66" i="2" s="1"/>
  <c r="I79" i="2"/>
  <c r="H80" i="2"/>
  <c r="G80" i="2" l="1"/>
  <c r="H79" i="2"/>
  <c r="H67" i="2"/>
  <c r="H66" i="2" s="1"/>
  <c r="G68" i="2"/>
  <c r="F68" i="2" l="1"/>
  <c r="G67" i="2"/>
  <c r="G66" i="2" s="1"/>
  <c r="F80" i="2"/>
  <c r="G79" i="2"/>
  <c r="E80" i="2" l="1"/>
  <c r="F79" i="2"/>
  <c r="F67" i="2"/>
  <c r="F66" i="2" s="1"/>
  <c r="E68" i="2"/>
  <c r="E67" i="2" l="1"/>
  <c r="E66" i="2" s="1"/>
  <c r="D68" i="2"/>
  <c r="D67" i="2" s="1"/>
  <c r="D66" i="2" s="1"/>
  <c r="D80" i="2"/>
  <c r="D79" i="2" s="1"/>
  <c r="E79" i="2"/>
</calcChain>
</file>

<file path=xl/sharedStrings.xml><?xml version="1.0" encoding="utf-8"?>
<sst xmlns="http://schemas.openxmlformats.org/spreadsheetml/2006/main" count="2170" uniqueCount="418">
  <si>
    <t>Цел.ст-я</t>
  </si>
  <si>
    <t>Код</t>
  </si>
  <si>
    <t>Заработная плата</t>
  </si>
  <si>
    <t>0102</t>
  </si>
  <si>
    <t xml:space="preserve">Вид </t>
  </si>
  <si>
    <t>расх.</t>
  </si>
  <si>
    <t>Оплата труда и начисл. на оплату труда</t>
  </si>
  <si>
    <t>Прочие выплаты</t>
  </si>
  <si>
    <t>Начисления на оплату труда</t>
  </si>
  <si>
    <t>Приобретение услуг</t>
  </si>
  <si>
    <t>Транспортныеуслуги</t>
  </si>
  <si>
    <t>Коммунальные услуги</t>
  </si>
  <si>
    <t>Арендная плата за польз.имуществом</t>
  </si>
  <si>
    <t>Прочие услуги</t>
  </si>
  <si>
    <t>Прочие расходы</t>
  </si>
  <si>
    <t>Поступления нефинансовых активов</t>
  </si>
  <si>
    <t>Увеличение стоимости основных средств</t>
  </si>
  <si>
    <t>Увеличение стоимости нематериал.активов</t>
  </si>
  <si>
    <t>Увеличение стоимости материальн.запасов</t>
  </si>
  <si>
    <t>0100</t>
  </si>
  <si>
    <t>0300</t>
  </si>
  <si>
    <t>0309</t>
  </si>
  <si>
    <t>Раз-</t>
  </si>
  <si>
    <t>дел</t>
  </si>
  <si>
    <t>раз-</t>
  </si>
  <si>
    <t>03</t>
  </si>
  <si>
    <t>00</t>
  </si>
  <si>
    <t>09</t>
  </si>
  <si>
    <t>0000000</t>
  </si>
  <si>
    <t>000</t>
  </si>
  <si>
    <t>04</t>
  </si>
  <si>
    <t>0400</t>
  </si>
  <si>
    <t>08</t>
  </si>
  <si>
    <t>01</t>
  </si>
  <si>
    <t>02</t>
  </si>
  <si>
    <t>0500</t>
  </si>
  <si>
    <t>Жилищно-коммунальное хозяйство</t>
  </si>
  <si>
    <t>05</t>
  </si>
  <si>
    <t>0501</t>
  </si>
  <si>
    <t>Жилищное хозяйство</t>
  </si>
  <si>
    <t>225</t>
  </si>
  <si>
    <t>0800</t>
  </si>
  <si>
    <t>Культура</t>
  </si>
  <si>
    <t>0801</t>
  </si>
  <si>
    <t>Наименование</t>
  </si>
  <si>
    <t>Налог на имущество физических лиц</t>
  </si>
  <si>
    <t>БЕЗВОЗМЕЗДНЫЕ ПОСТУПЛЕНИЯ</t>
  </si>
  <si>
    <t>ВСЕГО ДОХОДОВ</t>
  </si>
  <si>
    <t>Налоги на прибыль, доходы</t>
  </si>
  <si>
    <t>Налог на доходы физических лиц</t>
  </si>
  <si>
    <t>Налоги на имущество</t>
  </si>
  <si>
    <t>Земельный налог</t>
  </si>
  <si>
    <t>0103</t>
  </si>
  <si>
    <t>Расходы</t>
  </si>
  <si>
    <t>Услуги связи</t>
  </si>
  <si>
    <t>200</t>
  </si>
  <si>
    <t>220</t>
  </si>
  <si>
    <t>10800000000000000</t>
  </si>
  <si>
    <t>Государственная пошлина, сборы</t>
  </si>
  <si>
    <t>10807140010000110</t>
  </si>
  <si>
    <t xml:space="preserve">Государственная пошлина за государственную регистрацию </t>
  </si>
  <si>
    <t>связанные с изменениями и выдачей документов на транс-</t>
  </si>
  <si>
    <t>портные средства, выдача регистрационных знаков, приемом</t>
  </si>
  <si>
    <t>квалификационных экзаменов на получение права на управ-</t>
  </si>
  <si>
    <t>ление транспортными средствами</t>
  </si>
  <si>
    <t xml:space="preserve">транспортных средств и иные юридически значимые действия </t>
  </si>
  <si>
    <t>0</t>
  </si>
  <si>
    <t>10900000000000000</t>
  </si>
  <si>
    <t>ЗАДОЛЖЕННОСТЬ И ПЕРЕРАСЧЕТЫ ПО ОТМЕНЕННЫМ НАЛОГАМ, СБОРАМ И ИНЫМ ОБЯЗАТЕЛЬНЫМ ПЛАТЕЖАМ</t>
  </si>
  <si>
    <t>10904000000000000</t>
  </si>
  <si>
    <t>20203015100000151</t>
  </si>
  <si>
    <t>0020300</t>
  </si>
  <si>
    <t>0020400</t>
  </si>
  <si>
    <t>0021100</t>
  </si>
  <si>
    <t>500</t>
  </si>
  <si>
    <t>0203</t>
  </si>
  <si>
    <t>0503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</si>
  <si>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</si>
  <si>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</t>
  </si>
  <si>
    <t>Безвозмездные поступления от других бюджетов бюджетной системы Российской Федерации</t>
  </si>
  <si>
    <t>20203000000000151</t>
  </si>
  <si>
    <t>Субвенции бюджетам субъектов российской Федерации и муниципальных образований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</si>
  <si>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</si>
  <si>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 от других бюджетов бюджетной системы</t>
  </si>
  <si>
    <t>Прочие безвозмездные поступления от бюджетов муниципальных районов</t>
  </si>
  <si>
    <t>20203015000000151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</si>
  <si>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</si>
  <si>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Резервные фонды местных администраций</t>
  </si>
  <si>
    <t>Выполнение функций органами местного самоуправления</t>
  </si>
  <si>
    <t>0200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</si>
  <si>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</si>
  <si>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</si>
  <si>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</si>
  <si>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</si>
  <si>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</si>
  <si>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</si>
  <si>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Иные межбюджетные трансферты</t>
  </si>
  <si>
    <t>Межбюджетные трансферты, передаваемые бюджетам 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</si>
  <si>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</si>
  <si>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07</t>
  </si>
  <si>
    <t>241</t>
  </si>
  <si>
    <t>0104</t>
  </si>
  <si>
    <t>Коммунальное хозяйство</t>
  </si>
  <si>
    <t>5240102</t>
  </si>
  <si>
    <t>Текущий, капитальный ремонт жилых помещений в целях оказания социальной поддержки ветеранам ВОВ, вдовам, малоимущим гражданам, пенсионерам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</si>
  <si>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</si>
  <si>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Под-</t>
  </si>
  <si>
    <t>ВСЕГО РАСХОДОВ</t>
  </si>
  <si>
    <t>222</t>
  </si>
  <si>
    <t>Дотация бюджетам поселений на выравнивание  бюджетной обеспеченности</t>
  </si>
  <si>
    <t>Специалист                                                     А. Д. Шикасова</t>
  </si>
  <si>
    <t>Вед</t>
  </si>
  <si>
    <t>963</t>
  </si>
  <si>
    <t>Утверждаю</t>
  </si>
  <si>
    <t>1100</t>
  </si>
  <si>
    <t>Физическая культура и спорт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</si>
  <si>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</si>
  <si>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</si>
  <si>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</t>
  </si>
  <si>
    <t>0113</t>
  </si>
  <si>
    <t>13</t>
  </si>
  <si>
    <t>0111</t>
  </si>
  <si>
    <t>Бюджетные инвестиции, закупка автотранспортных средств и коммунальной техники</t>
  </si>
  <si>
    <t>3400000</t>
  </si>
  <si>
    <t>Другие общегосударственные вопросы</t>
  </si>
  <si>
    <t>Мобилизационная и вневойсковая подготовка</t>
  </si>
  <si>
    <t>НАЛОГОВЫЕ И НЕНАЛОГОВЫЕ ДОХОДЫ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</si>
  <si>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РФ</t>
  </si>
  <si>
    <t>Налог на доходы физических лиц с доходов, 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</si>
  <si>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Доходы, получаемые в виде арендной,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</si>
  <si>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</t>
  </si>
  <si>
    <t>в том числе</t>
  </si>
  <si>
    <t>0700401</t>
  </si>
  <si>
    <t>5202800</t>
  </si>
  <si>
    <t>300</t>
  </si>
  <si>
    <t>340</t>
  </si>
  <si>
    <t xml:space="preserve">Прочие мероприятия </t>
  </si>
  <si>
    <t>0700</t>
  </si>
  <si>
    <t xml:space="preserve">ОБРАЗОВАНИЕ </t>
  </si>
  <si>
    <t>Проведение мероприятий для детей и молодежи</t>
  </si>
  <si>
    <t>4310100</t>
  </si>
  <si>
    <t xml:space="preserve">Резервный фонд непредвиден-ных расходов президента Республики Бурятия </t>
  </si>
  <si>
    <t>БЛАГОУСТРОЙСТВО</t>
  </si>
  <si>
    <t>000 1 00 00000 00 0000 000</t>
  </si>
  <si>
    <t>182 1 01 00000 00 0000 000</t>
  </si>
  <si>
    <t>182 1 01 02000 01 0000 110</t>
  </si>
  <si>
    <t>182 1 01 02010 01 0000 110</t>
  </si>
  <si>
    <t>182 1 01 02020 01 0000 110</t>
  </si>
  <si>
    <t>182 1 06 00000 00 0000 000</t>
  </si>
  <si>
    <t>182 1 06 01000 00 0000 110</t>
  </si>
  <si>
    <t>182 1 06 06000 00 0000 110</t>
  </si>
  <si>
    <t>963 1 11 00000 00 0000 000</t>
  </si>
  <si>
    <t>963 1 11 05000 00 0000 120</t>
  </si>
  <si>
    <t>963 1 11 05010 00 0000 120</t>
  </si>
  <si>
    <t>963 1 11 05030 00 0000 120</t>
  </si>
  <si>
    <t>963 2 00 00000 00 0000 000</t>
  </si>
  <si>
    <t>963 1 14 00000 00 0000 000</t>
  </si>
  <si>
    <t>963 1 14 06000 00 0000 430</t>
  </si>
  <si>
    <t>963 1 14 06010 00 0000 430</t>
  </si>
  <si>
    <t>963 2 0 200000 00 0000 000</t>
  </si>
  <si>
    <t>963 2 02 01000 00 0000 000</t>
  </si>
  <si>
    <t>963 2 02 01001 00 0000 151</t>
  </si>
  <si>
    <t>963 2 02 01001 10 0000 151</t>
  </si>
  <si>
    <t>963 2 02 03000 00 0000 151</t>
  </si>
  <si>
    <t>963 2 02 03015 00 0000 151</t>
  </si>
  <si>
    <t>963 2 02 04000 00 0000 151</t>
  </si>
  <si>
    <t>963 2 02 04012 00 0000 151</t>
  </si>
  <si>
    <t>963 2 02 04012 10 0000 151</t>
  </si>
  <si>
    <t>963 2 02 04999 00 0000 151</t>
  </si>
  <si>
    <t>963 2 02 09000 00 0000 151</t>
  </si>
  <si>
    <t>963 2 02 09050 00 0000151</t>
  </si>
  <si>
    <t>Молодежная политика и оздоровление детей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</si>
  <si>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</si>
  <si>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12</t>
  </si>
  <si>
    <t>910</t>
  </si>
  <si>
    <t>Региональные целевые программы</t>
  </si>
  <si>
    <t>Другие вопросы в области национальной экономики</t>
  </si>
  <si>
    <t>182 1 05 03010 01 3000 110</t>
  </si>
  <si>
    <t>Единый сельскохозяйственный налог</t>
  </si>
  <si>
    <t>182 1 05 00000 00 0000 110</t>
  </si>
  <si>
    <t>182 1 05 03000 01 0000 110</t>
  </si>
  <si>
    <t>182 1 05 03010 01 0000 110</t>
  </si>
  <si>
    <t>НАЛОГИ НА СОВОКУПНЫЙ ДОХОД</t>
  </si>
  <si>
    <t>900</t>
  </si>
  <si>
    <t>Осуществление первичного воинского учета на территориях, где отсутствуют военные комиссариаты</t>
  </si>
  <si>
    <t>Фонд оплаты труда и страховые взносы</t>
  </si>
  <si>
    <t>121</t>
  </si>
  <si>
    <t>Обеспечение проведения выборов и референдумов</t>
  </si>
  <si>
    <t>Проведение выборов и референдумов</t>
  </si>
  <si>
    <t>Уплата прочих налогов, сборов и иных платежей</t>
  </si>
  <si>
    <t>852</t>
  </si>
  <si>
    <t>290</t>
  </si>
  <si>
    <t>122</t>
  </si>
  <si>
    <t xml:space="preserve">                                                                                   Утверждаю</t>
  </si>
  <si>
    <t>Сумма доходов (руб.)</t>
  </si>
  <si>
    <t>Сумма расходов (руб.)</t>
  </si>
  <si>
    <t>квартал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</si>
  <si>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</si>
  <si>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</si>
  <si>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</si>
  <si>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</si>
  <si>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</si>
  <si>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</si>
  <si>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</si>
  <si>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</si>
  <si>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</si>
  <si>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</si>
  <si>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</si>
  <si>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</si>
  <si>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1105</t>
  </si>
  <si>
    <t>1-й</t>
  </si>
  <si>
    <t>2-й</t>
  </si>
  <si>
    <t>3-й</t>
  </si>
  <si>
    <t>4-й</t>
  </si>
  <si>
    <t>621</t>
  </si>
  <si>
    <t>Единый сельскохозяйственный налог (суммы денежных взысканий (штрафов) по соответству-ющему платежу согласно законодательству РФ)</t>
  </si>
  <si>
    <t>Подпрограмма "Градостроитель-ное планирование развития тер-риторий муниципальных образо-ваний в Республике Бурятия"</t>
  </si>
  <si>
    <t>226</t>
  </si>
  <si>
    <t>Иные межбюджетные трансфер-ты, передаваемые бюджетам го-родских и сельских поселений на разработку градостроительной документации - правил землеполь-зования застройки</t>
  </si>
  <si>
    <t>Фонд софинансирования из республиканского бюджета</t>
  </si>
  <si>
    <t>Экон.</t>
  </si>
  <si>
    <t>клас.</t>
  </si>
  <si>
    <t>242</t>
  </si>
  <si>
    <t>Проведение выборов главы муниципального образования</t>
  </si>
  <si>
    <t>0409</t>
  </si>
  <si>
    <t>Дорожное хозяйство (дорожные фонды)</t>
  </si>
  <si>
    <t>Содержание автомобильных дорог и инженерных сооружений на них в границах городских округов и поселений в рамках благоустр-ва</t>
  </si>
  <si>
    <t>244</t>
  </si>
  <si>
    <t>963 2 02 02000 00 0000 151</t>
  </si>
  <si>
    <t>Субсидии бюджетам бюджетной системы Российской Федерации (межбюджетные субсидии)</t>
  </si>
  <si>
    <t>963 2 02 02080 00 0000 151</t>
  </si>
  <si>
    <t>Субсидии бюджетам для обеспечения земельных участков коммунальной инфраструктурой в целях жилищного строительства</t>
  </si>
  <si>
    <t>963 2 02 02088 10 0001 151</t>
  </si>
  <si>
    <t>963 2 02 02089 10 0001 151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</si>
  <si>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</si>
  <si>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</si>
  <si>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100 1 03 02230 01 0000 110</t>
  </si>
  <si>
    <t>100 1 03 02240 01 0000 110</t>
  </si>
  <si>
    <t>100 1 03 02250 01 0000 110</t>
  </si>
  <si>
    <t>100 1 03 02260 01 0000 110</t>
  </si>
  <si>
    <t>100 1 03 00000 00 0000 000</t>
  </si>
  <si>
    <t>ИТОГО РАСХОДОВ</t>
  </si>
  <si>
    <t>Условно утвержденные расходы</t>
  </si>
  <si>
    <t>9998260</t>
  </si>
  <si>
    <t>9998312</t>
  </si>
  <si>
    <t>9998311</t>
  </si>
  <si>
    <t>Расходы на обеспечение деятель-ности (оказание услуг) учреждений культуры (библиотеки)</t>
  </si>
  <si>
    <t>КУЛЬТУРА, КИНЕМАТОГРАФИЯ</t>
  </si>
  <si>
    <t>9998290</t>
  </si>
  <si>
    <t>Расходы на обеспечение деятель-ности (оказание услуг) учреждений культуры (дома культуры, другие учреждения культуры)</t>
  </si>
  <si>
    <t>9998291</t>
  </si>
  <si>
    <t>Содержание автомобильных дорог общего пользования местного значения</t>
  </si>
  <si>
    <t>9995118</t>
  </si>
  <si>
    <t>НАЦИОНАЛЬНАЯ ОБОРОНА</t>
  </si>
  <si>
    <t>9998600</t>
  </si>
  <si>
    <t>Резервный фонд финансирования непредвиденных расходов администрации</t>
  </si>
  <si>
    <t>9998601</t>
  </si>
  <si>
    <t>870</t>
  </si>
  <si>
    <t>Прочие мероприятия, связанные с выполнением обязательств органов местного самоуправления</t>
  </si>
  <si>
    <t>9998602</t>
  </si>
  <si>
    <t>Резервный фонд администрации по ликвидации чрезвычайных ситуаций и последствий стихийных бедствий</t>
  </si>
  <si>
    <t>9998603</t>
  </si>
  <si>
    <t>РЕЗЕРВНЫЕ ФОНДЫ</t>
  </si>
  <si>
    <t>9998102</t>
  </si>
  <si>
    <t>Уплата налога на имущество организаций и земельного налога</t>
  </si>
  <si>
    <t>851</t>
  </si>
  <si>
    <t>9998103</t>
  </si>
  <si>
    <t>Фонд оплаты труда государственных (муниципальных) органов и взносы по обязательному социальному страхованию</t>
  </si>
  <si>
    <t>210</t>
  </si>
  <si>
    <t>9998101</t>
  </si>
  <si>
    <t>Руководство и управление в сфере установленных функций органов местного самоуправления</t>
  </si>
  <si>
    <t>Функционирование высшего должностного лица субъекта РФ и органа местного самоуправления</t>
  </si>
  <si>
    <t>НАЛОГИ НА ТОВАРЫ (РАБОТЫ, УСЛУГИ), РЕАЛИЗУЕМЫЕ НА ТЕРРИТОРИИ РОССИЙСКОЙ ФЕДЕРАЦИИ</t>
  </si>
  <si>
    <t>540</t>
  </si>
  <si>
    <t>250</t>
  </si>
  <si>
    <t>251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</si>
  <si>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</si>
  <si>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</si>
  <si>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9994000</t>
  </si>
  <si>
    <t>Специалист:                                                А. Д. Шикасова</t>
  </si>
  <si>
    <t>9994300</t>
  </si>
  <si>
    <t>Безвозмездные перечисления бюджетам</t>
  </si>
  <si>
    <t>Функционирование Правительства Российской Федерации, высших исполнительных органов государст-венной власти субъектов Российской Федерации, местных администраций</t>
  </si>
  <si>
    <t>Субсидии автономным учреждениям на финансовое обеспечение государ-ственного (муниципального) задания на оказание государственных (муни-ципальных) услуг (выполнение работ)</t>
  </si>
  <si>
    <t>Межбюджетные трансферты бюджетам муниципальных районов из бюджетов поселений и межбюджетные трансфер-ты бюджетам поселений из бюджетов муниципальных районов на осуществ-лений части полномочий по решению вопросов местного значения в соответ-ствии с заключенными соглашениями</t>
  </si>
  <si>
    <t>Другие вопросы в области физической культуры и спорта</t>
  </si>
  <si>
    <t>Расходы на проведение мероприятий в области физической культуры и спорта</t>
  </si>
  <si>
    <t>Функционирование законодатель-ных (представительных)органов госвласти и представительных органов МО</t>
  </si>
  <si>
    <t>НАЦИОНАЛЬНАЯ ЭКОНОМИКА</t>
  </si>
  <si>
    <t>Прочая закупка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</si>
  <si>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государст-венных (муниципальных) нужд</t>
  </si>
  <si>
    <t>ОБЩЕГОСУДАРСТВЕННЫЕ ВОПРОСЫ</t>
  </si>
  <si>
    <t>9998100</t>
  </si>
  <si>
    <t>Расходы на обеспечение функцио-нирования высшего должностного лица муниципального образования</t>
  </si>
  <si>
    <t>Расходы на обеспечение функцио-нирования председателя представи-тельного органа муниципального образования</t>
  </si>
  <si>
    <t>Расходы на обеспечение функций органов местного самоуправления</t>
  </si>
  <si>
    <t>Фонд оплаты труда государственных (муниципальных)служащих органов и взносы по обязательному социальному страхованию</t>
  </si>
  <si>
    <t>Начисления на выплаты по оплате труда</t>
  </si>
  <si>
    <t xml:space="preserve">Расходы  </t>
  </si>
  <si>
    <t>Оплата труда и начисления на выплаты по оплате труда</t>
  </si>
  <si>
    <t>Оплата работ, услуг</t>
  </si>
  <si>
    <t>Работы, услуги по содержанию имущества</t>
  </si>
  <si>
    <t>Прочие работы, услуги</t>
  </si>
  <si>
    <t>9994301</t>
  </si>
  <si>
    <t>Прочие межбюджетные трансферты на осуществление полномочий по организации и осуществлению мероприятия по гражданской обороне</t>
  </si>
  <si>
    <t>9994302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</si>
  <si>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</si>
  <si>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</si>
  <si>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</si>
  <si>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</si>
  <si>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9998226</t>
  </si>
  <si>
    <t>Резервный фонд администрации по предупреждению чрезвычайных ситуаций</t>
  </si>
  <si>
    <t>Прочие межбюджетные трансферты на осуществление полномочий по финансовому контролю за соблюдением установленного порядка управлением и распоряжением муниципальным имуществом общего характера</t>
  </si>
  <si>
    <t>Иные выплаты персоналу государствен-ных (муниципальных) органов, за исключением фонда оплаты труда</t>
  </si>
  <si>
    <t xml:space="preserve">Иные межбюджетные трансферты </t>
  </si>
  <si>
    <t>212</t>
  </si>
  <si>
    <t>Транспортные услуги</t>
  </si>
  <si>
    <t>Безвозмездные перечисления государственным и муниципальным организациям</t>
  </si>
  <si>
    <t>Перечисления другим бюджетам Бюд-жетной системы Российской Федерации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</si>
  <si>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</si>
  <si>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</si>
  <si>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Республиканский конкурс "Лучшее территориальное общественное самоуправление"</t>
  </si>
  <si>
    <t>6537403</t>
  </si>
  <si>
    <t>621/211</t>
  </si>
  <si>
    <t>621/212</t>
  </si>
  <si>
    <t>621/213</t>
  </si>
  <si>
    <t>621/220</t>
  </si>
  <si>
    <t>621/223</t>
  </si>
  <si>
    <t>621/224</t>
  </si>
  <si>
    <t>621/225</t>
  </si>
  <si>
    <t>621/226</t>
  </si>
  <si>
    <t>621/290</t>
  </si>
  <si>
    <t>621/300</t>
  </si>
  <si>
    <t>621/310</t>
  </si>
  <si>
    <t>621/340</t>
  </si>
  <si>
    <t>0107</t>
  </si>
  <si>
    <t>963 1 17 00000 00 0000 000</t>
  </si>
  <si>
    <t>ПРОЧИЕ НЕНАЛОГОВЫЕ ДОХОДЫ</t>
  </si>
  <si>
    <t>Выполнение других обязательств муниципального образования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</si>
  <si>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</si>
  <si>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</si>
  <si>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Прочие межбюджетные трансферты на осуществление полномочий по муниципальному контролю в сфере благоустройства</t>
  </si>
  <si>
    <t xml:space="preserve">Перечисления другим бюджетам бюджетной системы Российской Федерации                                    </t>
  </si>
  <si>
    <t xml:space="preserve"> Глава МО ГП "поселок Кичера"</t>
  </si>
  <si>
    <t>____________________Н. Д. Голикова</t>
  </si>
  <si>
    <t xml:space="preserve"> 2015 год</t>
  </si>
  <si>
    <t xml:space="preserve"> 2016 год</t>
  </si>
  <si>
    <t>9998210</t>
  </si>
  <si>
    <t>Осуществление мероприятий, связанных с владением, пользованием и распоряжением имуществом, находящимся в муниципальной собственности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</si>
  <si>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</si>
  <si>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</si>
  <si>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0106</t>
  </si>
  <si>
    <t>Межбюджетные трансферты бюджетам муниципальных образований из бюджетов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</si>
  <si>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 на осуществление полномочий по финансо-вому контролю за соблюдением установ-ленного порядка управлением и распоря-жением муниципальным имуществом</t>
  </si>
  <si>
    <t>Прочие межбюджетные трансферты</t>
  </si>
  <si>
    <t>621/222</t>
  </si>
  <si>
    <t>963 1 16 90050 10 6000 140</t>
  </si>
  <si>
    <t>Прочие поступления от денежных взысканий (штрафов) и иных сумм в возмещение ущерба, зачисляемые в бюджеты поселений</t>
  </si>
  <si>
    <t>963 1 16 90000 00 0000 140</t>
  </si>
  <si>
    <t>Прочие поступления от денежных взысканий (штрафов) и иных сумм в возмещение ущерба</t>
  </si>
  <si>
    <t>182 1 01 02030 01 0000 110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</si>
  <si>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</si>
  <si>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0227234</t>
  </si>
  <si>
    <t>0237234</t>
  </si>
  <si>
    <t>Народное творчество и культурно-досуговая деятельность «на повышение средней заработной платы работников муниципальных учреждений культуры» (библиотеки)</t>
  </si>
  <si>
    <t>Народное творчество и культурно-досуговая деятельность «на повышение средней заработной платы работников муниципальных учреждений культуры» (ДК)</t>
  </si>
  <si>
    <t>Закупка товаров, работ, услуг в сфере информационно-коммуникационных технологий</t>
  </si>
  <si>
    <t>Резервные средства</t>
  </si>
  <si>
    <t>Безвозмездные перечисления организациям</t>
  </si>
  <si>
    <t>240</t>
  </si>
  <si>
    <t xml:space="preserve">Расходы </t>
  </si>
  <si>
    <t>9998220</t>
  </si>
  <si>
    <t>182 1 06 01030 13 0000 110</t>
  </si>
  <si>
    <t>Налог на имущество физических лиц, взимае-мый по ставкам, применяемым к объектам налогообложения, расположенным в границах городских  поселений</t>
  </si>
  <si>
    <t>182 1 06 06030 03 0000 110</t>
  </si>
  <si>
    <t>Земельный налог с организаций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</si>
  <si>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</si>
  <si>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</si>
  <si>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182 1 06 06040 00 0000 110</t>
  </si>
  <si>
    <t>Земельный налог с физических лиц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</si>
  <si>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</si>
  <si>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</si>
  <si>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963 1 11 05013 13 0000 120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</si>
  <si>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</si>
  <si>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963 1 11 05035 13 0000 120</t>
  </si>
  <si>
    <t>Доходы от сдачи 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автономных учреждений)</t>
  </si>
  <si>
    <t>Доходы от продажи земельных участков, находящихся в государственной и муниципаль-ной собственности</t>
  </si>
  <si>
    <t>963 1 14 06013 13 0000 430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</si>
  <si>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</si>
  <si>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963 1 17 05050 13 0000 180</t>
  </si>
  <si>
    <t>Прочие неналоговые доходы бюджетов городских поселений</t>
  </si>
  <si>
    <t>963 2 02 03015 13 0000 151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</si>
  <si>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</si>
  <si>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963 2 02 04999 13 0000 151</t>
  </si>
  <si>
    <t>Прочие межбюджетные трансферты, передаваемые бюджетам городских поселений</t>
  </si>
  <si>
    <t>963 2 02 09054 13 0000151</t>
  </si>
  <si>
    <t>Прочие безвозмездные поступления в бюджеты городских поселений от бюджетов муниципальных районов</t>
  </si>
  <si>
    <t xml:space="preserve"> КАССОВЫЙ ПЛАН по доходам МО ГП "посёлок Кичера" на 2015 год и плановый период 2016 и 2017 годы</t>
  </si>
  <si>
    <t xml:space="preserve"> 2017 год</t>
  </si>
  <si>
    <t xml:space="preserve"> КАССОВЫЙ ПЛАН по расходам  МО ГП "поселок Кичера" на 2015 год и плановый период 2016 и 2017 годы.</t>
  </si>
  <si>
    <t>9994304</t>
  </si>
  <si>
    <t>9997403</t>
  </si>
  <si>
    <t>Социальное обеспечение населения</t>
  </si>
  <si>
    <r>
      <t xml:space="preserve">Субсидия на предоставление мер социальной поддержки по оплате коммунальных услуг специалистам муниципальных учреждений культуры, проживающим, работающим в сельских населенных пунктах, рабочих поселках (ПГТ) на территории Республики Бурятия </t>
    </r>
    <r>
      <rPr>
        <b/>
        <sz val="11"/>
        <rFont val="Times New Roman"/>
        <family val="1"/>
        <charset val="204"/>
      </rPr>
      <t>(Библиотека)</t>
    </r>
  </si>
  <si>
    <r>
      <t>Субсидия на предоставление мер социальной поддержки по оплате коммунальных услуг специалистам муниципальных учреждений культуры, проживающим, работающим в сельских населенных пунктах, рабочих поселках (ПГТ) на территории Республики Бурятия (</t>
    </r>
    <r>
      <rPr>
        <b/>
        <sz val="11"/>
        <rFont val="Times New Roman"/>
        <family val="1"/>
        <charset val="204"/>
      </rPr>
      <t>Дом культуры)</t>
    </r>
  </si>
  <si>
    <t>0237318</t>
  </si>
  <si>
    <t>норматив ОМСУ = 2779,0 тыс. руб.</t>
  </si>
  <si>
    <t>0227318</t>
  </si>
  <si>
    <t>622</t>
  </si>
  <si>
    <t>Субсидии автономным учреждениям на иные цели</t>
  </si>
  <si>
    <t>Иные выплаты персоналу государственных (муниципальных) органов, за исключением фонда оплаты труда</t>
  </si>
  <si>
    <t>99998102</t>
  </si>
  <si>
    <t>9998246</t>
  </si>
  <si>
    <t>Софинансирование из местного бюджета на мероприятия по сносу ветхого и аварийного жилищного фонда, расположенного на территории Республики Бурятия в зоне БАМ</t>
  </si>
  <si>
    <t>9997246</t>
  </si>
  <si>
    <t>Переселение граждан из ветхого и аварийного жилищного фонда, расположенного на территории Республика Бурятия в зоне БАМ</t>
  </si>
  <si>
    <t>на 31.12.2015 г.</t>
  </si>
  <si>
    <t xml:space="preserve">на 31.12.2015 г.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</si>
</sst>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0.0"/>
    <numFmt numFmtId="182" formatCode="0.000"/>
  </numFmts>
  <fonts count="36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.5"/>
      <name val="Arial Cyr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Arial Cyr"/>
      <family val="2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1"/>
      <color indexed="16"/>
      <name val="Arial Cyr"/>
      <family val="2"/>
      <charset val="204"/>
    </font>
    <font>
      <b/>
      <sz val="11"/>
      <color indexed="16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 Cyr"/>
      <charset val="204"/>
    </font>
    <font>
      <b/>
      <sz val="10"/>
      <color indexed="12"/>
      <name val="Arial Cyr"/>
      <family val="2"/>
      <charset val="204"/>
    </font>
    <font>
      <sz val="10"/>
      <name val="Arial Cyr"/>
      <family val="2"/>
      <charset val="204"/>
    </font>
    <font>
      <sz val="10.5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sz val="11"/>
      <name val="Arial Cyr"/>
      <charset val="204"/>
    </font>
    <font>
      <b/>
      <sz val="11"/>
      <color indexed="12"/>
      <name val="Times New Roman"/>
      <family val="1"/>
      <charset val="204"/>
    </font>
    <font>
      <b/>
      <sz val="11"/>
      <color indexed="12"/>
      <name val="Arial Cyr"/>
      <family val="2"/>
      <charset val="204"/>
    </font>
    <font>
      <sz val="11"/>
      <color indexed="12"/>
      <name val="Times New Roman"/>
      <family val="1"/>
      <charset val="204"/>
    </font>
    <font>
      <b/>
      <sz val="11.5"/>
      <name val="Times New Roman"/>
      <family val="1"/>
      <charset val="204"/>
    </font>
    <font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2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vertical="center" wrapText="1"/>
    </xf>
    <xf numFmtId="49" fontId="3" fillId="0" borderId="4" xfId="0" applyNumberFormat="1" applyFont="1" applyFill="1" applyBorder="1" applyAlignment="1"/>
    <xf numFmtId="49" fontId="3" fillId="0" borderId="5" xfId="0" applyNumberFormat="1" applyFont="1" applyFill="1" applyBorder="1" applyAlignment="1"/>
    <xf numFmtId="49" fontId="3" fillId="0" borderId="1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/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/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/>
    <xf numFmtId="49" fontId="3" fillId="0" borderId="10" xfId="0" applyNumberFormat="1" applyFont="1" applyFill="1" applyBorder="1" applyAlignment="1"/>
    <xf numFmtId="0" fontId="6" fillId="0" borderId="6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left" vertical="center" wrapText="1"/>
    </xf>
    <xf numFmtId="49" fontId="3" fillId="3" borderId="3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left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left" vertical="center" wrapText="1"/>
    </xf>
    <xf numFmtId="49" fontId="3" fillId="5" borderId="2" xfId="0" applyNumberFormat="1" applyFont="1" applyFill="1" applyBorder="1" applyAlignment="1"/>
    <xf numFmtId="0" fontId="7" fillId="5" borderId="2" xfId="0" applyFont="1" applyFill="1" applyBorder="1" applyAlignment="1">
      <alignment horizontal="left"/>
    </xf>
    <xf numFmtId="49" fontId="8" fillId="0" borderId="8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vertical="center"/>
    </xf>
    <xf numFmtId="0" fontId="11" fillId="0" borderId="14" xfId="0" applyFont="1" applyFill="1" applyBorder="1" applyAlignment="1">
      <alignment wrapText="1"/>
    </xf>
    <xf numFmtId="0" fontId="4" fillId="0" borderId="0" xfId="0" applyFont="1" applyAlignment="1">
      <alignment horizontal="right" vertical="center" wrapText="1"/>
    </xf>
    <xf numFmtId="0" fontId="11" fillId="6" borderId="2" xfId="0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1" fillId="0" borderId="14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wrapText="1"/>
    </xf>
    <xf numFmtId="0" fontId="16" fillId="0" borderId="14" xfId="0" applyFont="1" applyFill="1" applyBorder="1"/>
    <xf numFmtId="0" fontId="16" fillId="0" borderId="16" xfId="0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9" fillId="0" borderId="0" xfId="0" applyFont="1"/>
    <xf numFmtId="0" fontId="5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5" fillId="0" borderId="15" xfId="0" applyFont="1" applyBorder="1"/>
    <xf numFmtId="0" fontId="5" fillId="0" borderId="11" xfId="0" applyFont="1" applyBorder="1"/>
    <xf numFmtId="0" fontId="5" fillId="0" borderId="12" xfId="0" applyFont="1" applyBorder="1"/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/>
    </xf>
    <xf numFmtId="49" fontId="11" fillId="0" borderId="18" xfId="0" applyNumberFormat="1" applyFont="1" applyFill="1" applyBorder="1" applyAlignment="1">
      <alignment horizontal="center"/>
    </xf>
    <xf numFmtId="0" fontId="11" fillId="0" borderId="13" xfId="0" applyFont="1" applyFill="1" applyBorder="1"/>
    <xf numFmtId="0" fontId="11" fillId="0" borderId="19" xfId="0" applyFont="1" applyFill="1" applyBorder="1" applyAlignment="1">
      <alignment horizontal="center"/>
    </xf>
    <xf numFmtId="0" fontId="16" fillId="0" borderId="13" xfId="0" applyFont="1" applyFill="1" applyBorder="1"/>
    <xf numFmtId="0" fontId="16" fillId="0" borderId="7" xfId="0" applyFont="1" applyFill="1" applyBorder="1" applyAlignment="1">
      <alignment horizontal="center"/>
    </xf>
    <xf numFmtId="0" fontId="16" fillId="0" borderId="19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49" fontId="11" fillId="2" borderId="3" xfId="0" applyNumberFormat="1" applyFont="1" applyFill="1" applyBorder="1"/>
    <xf numFmtId="0" fontId="11" fillId="6" borderId="3" xfId="0" applyFont="1" applyFill="1" applyBorder="1" applyAlignment="1">
      <alignment horizontal="center" vertical="center" wrapText="1"/>
    </xf>
    <xf numFmtId="2" fontId="11" fillId="6" borderId="2" xfId="0" applyNumberFormat="1" applyFont="1" applyFill="1" applyBorder="1" applyAlignment="1">
      <alignment vertical="center"/>
    </xf>
    <xf numFmtId="2" fontId="11" fillId="6" borderId="3" xfId="0" applyNumberFormat="1" applyFont="1" applyFill="1" applyBorder="1" applyAlignment="1">
      <alignment vertical="center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/>
    </xf>
    <xf numFmtId="2" fontId="11" fillId="0" borderId="7" xfId="0" applyNumberFormat="1" applyFont="1" applyFill="1" applyBorder="1" applyAlignment="1"/>
    <xf numFmtId="0" fontId="16" fillId="0" borderId="13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6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/>
    </xf>
    <xf numFmtId="49" fontId="11" fillId="0" borderId="21" xfId="0" applyNumberFormat="1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49" fontId="16" fillId="2" borderId="3" xfId="0" applyNumberFormat="1" applyFont="1" applyFill="1" applyBorder="1"/>
    <xf numFmtId="0" fontId="16" fillId="2" borderId="3" xfId="0" applyFont="1" applyFill="1" applyBorder="1"/>
    <xf numFmtId="0" fontId="16" fillId="2" borderId="3" xfId="0" applyFont="1" applyFill="1" applyBorder="1" applyAlignment="1">
      <alignment horizontal="center"/>
    </xf>
    <xf numFmtId="0" fontId="15" fillId="0" borderId="0" xfId="0" applyFont="1"/>
    <xf numFmtId="2" fontId="3" fillId="0" borderId="0" xfId="0" applyNumberFormat="1" applyFont="1"/>
    <xf numFmtId="0" fontId="15" fillId="0" borderId="0" xfId="0" applyFont="1" applyFill="1" applyBorder="1"/>
    <xf numFmtId="2" fontId="3" fillId="5" borderId="2" xfId="0" applyNumberFormat="1" applyFont="1" applyFill="1" applyBorder="1" applyAlignment="1">
      <alignment horizontal="center"/>
    </xf>
    <xf numFmtId="2" fontId="16" fillId="0" borderId="7" xfId="0" applyNumberFormat="1" applyFont="1" applyFill="1" applyBorder="1" applyAlignment="1"/>
    <xf numFmtId="0" fontId="3" fillId="0" borderId="2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/>
    </xf>
    <xf numFmtId="49" fontId="16" fillId="2" borderId="12" xfId="0" applyNumberFormat="1" applyFont="1" applyFill="1" applyBorder="1"/>
    <xf numFmtId="0" fontId="16" fillId="2" borderId="12" xfId="0" applyFont="1" applyFill="1" applyBorder="1"/>
    <xf numFmtId="49" fontId="16" fillId="2" borderId="24" xfId="0" applyNumberFormat="1" applyFont="1" applyFill="1" applyBorder="1" applyAlignment="1">
      <alignment horizontal="center"/>
    </xf>
    <xf numFmtId="49" fontId="11" fillId="6" borderId="3" xfId="0" applyNumberFormat="1" applyFont="1" applyFill="1" applyBorder="1"/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wrapText="1"/>
    </xf>
    <xf numFmtId="0" fontId="16" fillId="0" borderId="6" xfId="0" applyFont="1" applyFill="1" applyBorder="1" applyAlignment="1">
      <alignment horizontal="center"/>
    </xf>
    <xf numFmtId="0" fontId="16" fillId="0" borderId="7" xfId="0" applyFont="1" applyFill="1" applyBorder="1"/>
    <xf numFmtId="0" fontId="16" fillId="2" borderId="11" xfId="0" applyFont="1" applyFill="1" applyBorder="1"/>
    <xf numFmtId="49" fontId="16" fillId="7" borderId="15" xfId="0" applyNumberFormat="1" applyFont="1" applyFill="1" applyBorder="1"/>
    <xf numFmtId="0" fontId="16" fillId="7" borderId="15" xfId="0" applyFont="1" applyFill="1" applyBorder="1"/>
    <xf numFmtId="0" fontId="16" fillId="7" borderId="4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left" vertical="center" wrapText="1"/>
    </xf>
    <xf numFmtId="0" fontId="11" fillId="0" borderId="14" xfId="0" applyFont="1" applyFill="1" applyBorder="1"/>
    <xf numFmtId="0" fontId="16" fillId="0" borderId="16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 vertical="center" wrapText="1"/>
    </xf>
    <xf numFmtId="0" fontId="11" fillId="2" borderId="3" xfId="0" applyFont="1" applyFill="1" applyBorder="1"/>
    <xf numFmtId="49" fontId="16" fillId="0" borderId="25" xfId="0" applyNumberFormat="1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 wrapText="1"/>
    </xf>
    <xf numFmtId="49" fontId="11" fillId="2" borderId="12" xfId="0" applyNumberFormat="1" applyFont="1" applyFill="1" applyBorder="1"/>
    <xf numFmtId="0" fontId="11" fillId="2" borderId="12" xfId="0" applyFont="1" applyFill="1" applyBorder="1" applyAlignment="1">
      <alignment horizontal="center"/>
    </xf>
    <xf numFmtId="49" fontId="11" fillId="3" borderId="3" xfId="0" applyNumberFormat="1" applyFont="1" applyFill="1" applyBorder="1" applyAlignment="1">
      <alignment horizontal="left" vertical="center"/>
    </xf>
    <xf numFmtId="0" fontId="11" fillId="3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wrapText="1"/>
    </xf>
    <xf numFmtId="0" fontId="16" fillId="0" borderId="26" xfId="0" applyFont="1" applyFill="1" applyBorder="1"/>
    <xf numFmtId="0" fontId="16" fillId="0" borderId="26" xfId="0" applyFont="1" applyFill="1" applyBorder="1" applyAlignment="1">
      <alignment horizontal="center"/>
    </xf>
    <xf numFmtId="49" fontId="11" fillId="3" borderId="3" xfId="0" applyNumberFormat="1" applyFont="1" applyFill="1" applyBorder="1"/>
    <xf numFmtId="0" fontId="11" fillId="3" borderId="3" xfId="0" applyFont="1" applyFill="1" applyBorder="1" applyAlignment="1">
      <alignment horizontal="center"/>
    </xf>
    <xf numFmtId="0" fontId="11" fillId="8" borderId="5" xfId="0" applyFont="1" applyFill="1" applyBorder="1" applyAlignment="1">
      <alignment horizontal="center"/>
    </xf>
    <xf numFmtId="49" fontId="11" fillId="8" borderId="11" xfId="0" applyNumberFormat="1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49" fontId="11" fillId="8" borderId="12" xfId="0" applyNumberFormat="1" applyFont="1" applyFill="1" applyBorder="1" applyAlignment="1">
      <alignment horizontal="center"/>
    </xf>
    <xf numFmtId="0" fontId="16" fillId="0" borderId="12" xfId="0" applyFont="1" applyFill="1" applyBorder="1"/>
    <xf numFmtId="0" fontId="11" fillId="8" borderId="9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49" fontId="11" fillId="6" borderId="3" xfId="0" applyNumberFormat="1" applyFont="1" applyFill="1" applyBorder="1" applyAlignment="1">
      <alignment horizontal="left" vertical="center"/>
    </xf>
    <xf numFmtId="2" fontId="3" fillId="5" borderId="9" xfId="0" applyNumberFormat="1" applyFont="1" applyFill="1" applyBorder="1" applyAlignment="1">
      <alignment horizontal="center" vertical="center"/>
    </xf>
    <xf numFmtId="0" fontId="11" fillId="2" borderId="12" xfId="0" applyFont="1" applyFill="1" applyBorder="1"/>
    <xf numFmtId="0" fontId="11" fillId="0" borderId="20" xfId="0" applyFont="1" applyFill="1" applyBorder="1" applyAlignment="1">
      <alignment wrapText="1"/>
    </xf>
    <xf numFmtId="0" fontId="11" fillId="0" borderId="13" xfId="0" applyFont="1" applyFill="1" applyBorder="1" applyAlignment="1">
      <alignment wrapText="1"/>
    </xf>
    <xf numFmtId="0" fontId="16" fillId="0" borderId="11" xfId="0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2" fontId="11" fillId="0" borderId="27" xfId="0" applyNumberFormat="1" applyFont="1" applyFill="1" applyBorder="1" applyAlignment="1"/>
    <xf numFmtId="2" fontId="16" fillId="0" borderId="27" xfId="0" applyNumberFormat="1" applyFont="1" applyFill="1" applyBorder="1" applyAlignment="1"/>
    <xf numFmtId="2" fontId="11" fillId="6" borderId="17" xfId="0" applyNumberFormat="1" applyFont="1" applyFill="1" applyBorder="1" applyAlignment="1">
      <alignment vertical="center"/>
    </xf>
    <xf numFmtId="2" fontId="3" fillId="5" borderId="7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 wrapText="1"/>
    </xf>
    <xf numFmtId="2" fontId="3" fillId="5" borderId="7" xfId="0" applyNumberFormat="1" applyFont="1" applyFill="1" applyBorder="1" applyAlignment="1">
      <alignment horizontal="center" vertical="center" wrapText="1"/>
    </xf>
    <xf numFmtId="182" fontId="3" fillId="0" borderId="27" xfId="0" applyNumberFormat="1" applyFont="1" applyFill="1" applyBorder="1" applyAlignment="1">
      <alignment horizontal="center" vertical="center" wrapText="1"/>
    </xf>
    <xf numFmtId="2" fontId="3" fillId="4" borderId="22" xfId="0" applyNumberFormat="1" applyFont="1" applyFill="1" applyBorder="1" applyAlignment="1">
      <alignment horizontal="center" vertical="center" wrapText="1"/>
    </xf>
    <xf numFmtId="2" fontId="3" fillId="5" borderId="28" xfId="0" applyNumberFormat="1" applyFont="1" applyFill="1" applyBorder="1" applyAlignment="1">
      <alignment horizontal="center" vertical="center" wrapText="1"/>
    </xf>
    <xf numFmtId="2" fontId="3" fillId="5" borderId="29" xfId="0" applyNumberFormat="1" applyFont="1" applyFill="1" applyBorder="1" applyAlignment="1">
      <alignment horizontal="center" vertical="center" wrapText="1"/>
    </xf>
    <xf numFmtId="2" fontId="3" fillId="2" borderId="28" xfId="0" applyNumberFormat="1" applyFont="1" applyFill="1" applyBorder="1" applyAlignment="1">
      <alignment horizontal="center" vertical="center" wrapText="1"/>
    </xf>
    <xf numFmtId="2" fontId="3" fillId="2" borderId="23" xfId="0" applyNumberFormat="1" applyFont="1" applyFill="1" applyBorder="1" applyAlignment="1">
      <alignment horizont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/>
    </xf>
    <xf numFmtId="2" fontId="3" fillId="5" borderId="7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2" fontId="3" fillId="5" borderId="5" xfId="0" applyNumberFormat="1" applyFont="1" applyFill="1" applyBorder="1" applyAlignment="1">
      <alignment horizontal="center"/>
    </xf>
    <xf numFmtId="2" fontId="3" fillId="5" borderId="10" xfId="0" applyNumberFormat="1" applyFont="1" applyFill="1" applyBorder="1" applyAlignment="1">
      <alignment horizontal="center"/>
    </xf>
    <xf numFmtId="2" fontId="3" fillId="3" borderId="2" xfId="0" applyNumberFormat="1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2" fontId="3" fillId="4" borderId="5" xfId="0" applyNumberFormat="1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182" fontId="3" fillId="0" borderId="1" xfId="0" applyNumberFormat="1" applyFont="1" applyFill="1" applyBorder="1" applyAlignment="1">
      <alignment horizontal="center" vertical="center" wrapText="1"/>
    </xf>
    <xf numFmtId="182" fontId="3" fillId="0" borderId="7" xfId="0" applyNumberFormat="1" applyFont="1" applyFill="1" applyBorder="1" applyAlignment="1">
      <alignment horizontal="center" vertical="center" wrapText="1"/>
    </xf>
    <xf numFmtId="182" fontId="3" fillId="0" borderId="9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/>
    </xf>
    <xf numFmtId="2" fontId="3" fillId="0" borderId="28" xfId="0" applyNumberFormat="1" applyFont="1" applyFill="1" applyBorder="1" applyAlignment="1">
      <alignment horizontal="center"/>
    </xf>
    <xf numFmtId="2" fontId="3" fillId="0" borderId="27" xfId="0" applyNumberFormat="1" applyFont="1" applyFill="1" applyBorder="1" applyAlignment="1">
      <alignment horizontal="center"/>
    </xf>
    <xf numFmtId="2" fontId="3" fillId="0" borderId="30" xfId="0" applyNumberFormat="1" applyFont="1" applyFill="1" applyBorder="1" applyAlignment="1">
      <alignment horizontal="center"/>
    </xf>
    <xf numFmtId="2" fontId="3" fillId="5" borderId="27" xfId="0" applyNumberFormat="1" applyFont="1" applyFill="1" applyBorder="1" applyAlignment="1">
      <alignment horizontal="center" vertical="center" wrapText="1"/>
    </xf>
    <xf numFmtId="2" fontId="3" fillId="0" borderId="31" xfId="0" applyNumberFormat="1" applyFont="1" applyFill="1" applyBorder="1" applyAlignment="1">
      <alignment horizontal="center" vertical="center"/>
    </xf>
    <xf numFmtId="182" fontId="3" fillId="0" borderId="28" xfId="0" applyNumberFormat="1" applyFont="1" applyFill="1" applyBorder="1" applyAlignment="1">
      <alignment horizontal="center" vertical="center" wrapText="1"/>
    </xf>
    <xf numFmtId="182" fontId="3" fillId="0" borderId="30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 vertical="center"/>
    </xf>
    <xf numFmtId="182" fontId="3" fillId="0" borderId="6" xfId="0" applyNumberFormat="1" applyFont="1" applyFill="1" applyBorder="1" applyAlignment="1">
      <alignment horizontal="center" vertical="center" wrapText="1"/>
    </xf>
    <xf numFmtId="182" fontId="3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2" fontId="3" fillId="0" borderId="27" xfId="0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2" fontId="3" fillId="0" borderId="31" xfId="0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2" fontId="3" fillId="0" borderId="28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29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22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11" fillId="6" borderId="5" xfId="0" applyNumberFormat="1" applyFont="1" applyFill="1" applyBorder="1" applyAlignment="1">
      <alignment vertical="center"/>
    </xf>
    <xf numFmtId="2" fontId="11" fillId="6" borderId="6" xfId="0" applyNumberFormat="1" applyFont="1" applyFill="1" applyBorder="1" applyAlignment="1">
      <alignment vertical="center"/>
    </xf>
    <xf numFmtId="0" fontId="17" fillId="0" borderId="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2" fontId="11" fillId="0" borderId="32" xfId="0" applyNumberFormat="1" applyFont="1" applyFill="1" applyBorder="1" applyAlignment="1"/>
    <xf numFmtId="2" fontId="16" fillId="0" borderId="32" xfId="0" applyNumberFormat="1" applyFont="1" applyFill="1" applyBorder="1" applyAlignment="1"/>
    <xf numFmtId="0" fontId="16" fillId="0" borderId="6" xfId="0" applyFont="1" applyFill="1" applyBorder="1" applyAlignment="1">
      <alignment horizontal="center" vertical="center" wrapText="1"/>
    </xf>
    <xf numFmtId="49" fontId="11" fillId="0" borderId="18" xfId="0" applyNumberFormat="1" applyFont="1" applyFill="1" applyBorder="1" applyAlignment="1">
      <alignment horizontal="center" vertical="center" wrapText="1"/>
    </xf>
    <xf numFmtId="0" fontId="21" fillId="6" borderId="4" xfId="0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2" fontId="11" fillId="6" borderId="23" xfId="0" applyNumberFormat="1" applyFont="1" applyFill="1" applyBorder="1" applyAlignment="1">
      <alignment vertical="center"/>
    </xf>
    <xf numFmtId="2" fontId="11" fillId="0" borderId="13" xfId="0" applyNumberFormat="1" applyFont="1" applyFill="1" applyBorder="1" applyAlignment="1"/>
    <xf numFmtId="2" fontId="16" fillId="0" borderId="13" xfId="0" applyNumberFormat="1" applyFont="1" applyFill="1" applyBorder="1" applyAlignment="1"/>
    <xf numFmtId="0" fontId="11" fillId="0" borderId="0" xfId="0" applyFont="1" applyBorder="1" applyAlignment="1">
      <alignment vertical="center" wrapText="1"/>
    </xf>
    <xf numFmtId="0" fontId="11" fillId="0" borderId="0" xfId="0" applyFont="1" applyAlignment="1"/>
    <xf numFmtId="2" fontId="3" fillId="0" borderId="7" xfId="0" applyNumberFormat="1" applyFont="1" applyFill="1" applyBorder="1" applyAlignment="1">
      <alignment horizontal="center" vertical="center"/>
    </xf>
    <xf numFmtId="2" fontId="3" fillId="0" borderId="27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/>
    </xf>
    <xf numFmtId="2" fontId="3" fillId="3" borderId="23" xfId="0" applyNumberFormat="1" applyFont="1" applyFill="1" applyBorder="1" applyAlignment="1">
      <alignment horizontal="center"/>
    </xf>
    <xf numFmtId="0" fontId="11" fillId="4" borderId="15" xfId="0" applyFont="1" applyFill="1" applyBorder="1"/>
    <xf numFmtId="0" fontId="16" fillId="2" borderId="3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 wrapText="1"/>
    </xf>
    <xf numFmtId="0" fontId="11" fillId="6" borderId="12" xfId="0" applyFont="1" applyFill="1" applyBorder="1" applyAlignment="1">
      <alignment wrapText="1"/>
    </xf>
    <xf numFmtId="49" fontId="11" fillId="9" borderId="2" xfId="0" applyNumberFormat="1" applyFont="1" applyFill="1" applyBorder="1" applyAlignment="1">
      <alignment horizontal="left" vertical="center"/>
    </xf>
    <xf numFmtId="0" fontId="11" fillId="9" borderId="3" xfId="0" applyFont="1" applyFill="1" applyBorder="1" applyAlignment="1">
      <alignment wrapText="1"/>
    </xf>
    <xf numFmtId="0" fontId="11" fillId="9" borderId="2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wrapText="1"/>
    </xf>
    <xf numFmtId="0" fontId="16" fillId="0" borderId="1" xfId="0" applyFont="1" applyFill="1" applyBorder="1" applyAlignment="1">
      <alignment horizontal="center" vertical="center"/>
    </xf>
    <xf numFmtId="49" fontId="11" fillId="6" borderId="12" xfId="0" applyNumberFormat="1" applyFont="1" applyFill="1" applyBorder="1"/>
    <xf numFmtId="0" fontId="11" fillId="6" borderId="9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2" fontId="11" fillId="2" borderId="6" xfId="0" applyNumberFormat="1" applyFont="1" applyFill="1" applyBorder="1" applyAlignment="1">
      <alignment vertical="center"/>
    </xf>
    <xf numFmtId="49" fontId="11" fillId="2" borderId="11" xfId="0" applyNumberFormat="1" applyFont="1" applyFill="1" applyBorder="1"/>
    <xf numFmtId="0" fontId="11" fillId="2" borderId="2" xfId="0" applyFont="1" applyFill="1" applyBorder="1"/>
    <xf numFmtId="2" fontId="11" fillId="0" borderId="14" xfId="0" applyNumberFormat="1" applyFont="1" applyFill="1" applyBorder="1" applyAlignment="1">
      <alignment vertical="center"/>
    </xf>
    <xf numFmtId="2" fontId="11" fillId="0" borderId="22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>
      <alignment vertical="center"/>
    </xf>
    <xf numFmtId="2" fontId="11" fillId="0" borderId="20" xfId="0" applyNumberFormat="1" applyFont="1" applyFill="1" applyBorder="1" applyAlignment="1">
      <alignment vertical="center"/>
    </xf>
    <xf numFmtId="2" fontId="11" fillId="0" borderId="6" xfId="0" applyNumberFormat="1" applyFont="1" applyFill="1" applyBorder="1" applyAlignment="1">
      <alignment vertical="center"/>
    </xf>
    <xf numFmtId="2" fontId="11" fillId="0" borderId="33" xfId="0" applyNumberFormat="1" applyFont="1" applyFill="1" applyBorder="1" applyAlignment="1">
      <alignment vertical="center"/>
    </xf>
    <xf numFmtId="2" fontId="11" fillId="6" borderId="6" xfId="0" applyNumberFormat="1" applyFont="1" applyFill="1" applyBorder="1" applyAlignment="1"/>
    <xf numFmtId="2" fontId="11" fillId="0" borderId="6" xfId="0" applyNumberFormat="1" applyFont="1" applyFill="1" applyBorder="1" applyAlignment="1"/>
    <xf numFmtId="2" fontId="11" fillId="0" borderId="27" xfId="0" applyNumberFormat="1" applyFont="1" applyFill="1" applyBorder="1" applyAlignment="1">
      <alignment vertical="center"/>
    </xf>
    <xf numFmtId="2" fontId="11" fillId="0" borderId="13" xfId="0" applyNumberFormat="1" applyFont="1" applyFill="1" applyBorder="1" applyAlignment="1">
      <alignment vertical="center"/>
    </xf>
    <xf numFmtId="2" fontId="11" fillId="6" borderId="9" xfId="0" applyNumberFormat="1" applyFont="1" applyFill="1" applyBorder="1" applyAlignment="1"/>
    <xf numFmtId="182" fontId="16" fillId="2" borderId="2" xfId="0" applyNumberFormat="1" applyFont="1" applyFill="1" applyBorder="1" applyAlignment="1"/>
    <xf numFmtId="182" fontId="16" fillId="2" borderId="3" xfId="0" applyNumberFormat="1" applyFont="1" applyFill="1" applyBorder="1" applyAlignment="1"/>
    <xf numFmtId="182" fontId="16" fillId="2" borderId="17" xfId="0" applyNumberFormat="1" applyFont="1" applyFill="1" applyBorder="1" applyAlignment="1"/>
    <xf numFmtId="2" fontId="11" fillId="0" borderId="16" xfId="0" applyNumberFormat="1" applyFont="1" applyFill="1" applyBorder="1" applyAlignment="1">
      <alignment vertical="center"/>
    </xf>
    <xf numFmtId="2" fontId="16" fillId="0" borderId="9" xfId="0" applyNumberFormat="1" applyFont="1" applyFill="1" applyBorder="1" applyAlignment="1"/>
    <xf numFmtId="2" fontId="16" fillId="0" borderId="12" xfId="0" applyNumberFormat="1" applyFont="1" applyFill="1" applyBorder="1" applyAlignment="1"/>
    <xf numFmtId="2" fontId="16" fillId="0" borderId="34" xfId="0" applyNumberFormat="1" applyFont="1" applyFill="1" applyBorder="1" applyAlignment="1"/>
    <xf numFmtId="2" fontId="11" fillId="0" borderId="9" xfId="0" applyNumberFormat="1" applyFont="1" applyFill="1" applyBorder="1" applyAlignment="1"/>
    <xf numFmtId="182" fontId="16" fillId="2" borderId="4" xfId="0" applyNumberFormat="1" applyFont="1" applyFill="1" applyBorder="1" applyAlignment="1"/>
    <xf numFmtId="182" fontId="16" fillId="2" borderId="15" xfId="0" applyNumberFormat="1" applyFont="1" applyFill="1" applyBorder="1" applyAlignment="1"/>
    <xf numFmtId="2" fontId="11" fillId="0" borderId="4" xfId="0" applyNumberFormat="1" applyFont="1" applyFill="1" applyBorder="1" applyAlignment="1">
      <alignment vertical="center"/>
    </xf>
    <xf numFmtId="2" fontId="11" fillId="0" borderId="35" xfId="0" applyNumberFormat="1" applyFont="1" applyFill="1" applyBorder="1" applyAlignment="1">
      <alignment vertical="center"/>
    </xf>
    <xf numFmtId="2" fontId="11" fillId="0" borderId="15" xfId="0" applyNumberFormat="1" applyFont="1" applyFill="1" applyBorder="1" applyAlignment="1">
      <alignment vertical="center"/>
    </xf>
    <xf numFmtId="2" fontId="11" fillId="0" borderId="36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/>
    <xf numFmtId="2" fontId="11" fillId="2" borderId="7" xfId="0" applyNumberFormat="1" applyFont="1" applyFill="1" applyBorder="1" applyAlignment="1"/>
    <xf numFmtId="182" fontId="16" fillId="0" borderId="7" xfId="0" applyNumberFormat="1" applyFont="1" applyFill="1" applyBorder="1" applyAlignment="1"/>
    <xf numFmtId="2" fontId="11" fillId="0" borderId="12" xfId="0" applyNumberFormat="1" applyFont="1" applyFill="1" applyBorder="1" applyAlignment="1"/>
    <xf numFmtId="2" fontId="16" fillId="0" borderId="8" xfId="0" applyNumberFormat="1" applyFont="1" applyFill="1" applyBorder="1" applyAlignment="1"/>
    <xf numFmtId="182" fontId="16" fillId="2" borderId="23" xfId="0" applyNumberFormat="1" applyFont="1" applyFill="1" applyBorder="1" applyAlignment="1"/>
    <xf numFmtId="2" fontId="16" fillId="0" borderId="37" xfId="0" applyNumberFormat="1" applyFont="1" applyFill="1" applyBorder="1" applyAlignment="1"/>
    <xf numFmtId="2" fontId="16" fillId="0" borderId="2" xfId="0" applyNumberFormat="1" applyFont="1" applyFill="1" applyBorder="1" applyAlignment="1">
      <alignment vertical="center"/>
    </xf>
    <xf numFmtId="2" fontId="16" fillId="0" borderId="23" xfId="0" applyNumberFormat="1" applyFont="1" applyFill="1" applyBorder="1" applyAlignment="1">
      <alignment vertical="center"/>
    </xf>
    <xf numFmtId="2" fontId="16" fillId="0" borderId="33" xfId="0" applyNumberFormat="1" applyFont="1" applyFill="1" applyBorder="1" applyAlignment="1">
      <alignment vertical="center"/>
    </xf>
    <xf numFmtId="2" fontId="16" fillId="0" borderId="6" xfId="0" applyNumberFormat="1" applyFont="1" applyFill="1" applyBorder="1" applyAlignment="1">
      <alignment vertical="center"/>
    </xf>
    <xf numFmtId="2" fontId="16" fillId="0" borderId="1" xfId="0" applyNumberFormat="1" applyFont="1" applyFill="1" applyBorder="1" applyAlignment="1">
      <alignment vertical="center"/>
    </xf>
    <xf numFmtId="2" fontId="11" fillId="6" borderId="10" xfId="0" applyNumberFormat="1" applyFont="1" applyFill="1" applyBorder="1" applyAlignment="1">
      <alignment vertical="center"/>
    </xf>
    <xf numFmtId="2" fontId="16" fillId="0" borderId="10" xfId="0" applyNumberFormat="1" applyFont="1" applyFill="1" applyBorder="1" applyAlignment="1">
      <alignment vertical="center"/>
    </xf>
    <xf numFmtId="2" fontId="16" fillId="0" borderId="29" xfId="0" applyNumberFormat="1" applyFont="1" applyFill="1" applyBorder="1" applyAlignment="1">
      <alignment vertical="center"/>
    </xf>
    <xf numFmtId="2" fontId="16" fillId="0" borderId="16" xfId="0" applyNumberFormat="1" applyFont="1" applyFill="1" applyBorder="1" applyAlignment="1">
      <alignment vertical="center"/>
    </xf>
    <xf numFmtId="2" fontId="16" fillId="0" borderId="38" xfId="0" applyNumberFormat="1" applyFont="1" applyFill="1" applyBorder="1" applyAlignment="1">
      <alignment vertical="center"/>
    </xf>
    <xf numFmtId="182" fontId="16" fillId="2" borderId="9" xfId="0" applyNumberFormat="1" applyFont="1" applyFill="1" applyBorder="1" applyAlignment="1"/>
    <xf numFmtId="182" fontId="16" fillId="2" borderId="12" xfId="0" applyNumberFormat="1" applyFont="1" applyFill="1" applyBorder="1" applyAlignment="1"/>
    <xf numFmtId="2" fontId="11" fillId="4" borderId="2" xfId="0" applyNumberFormat="1" applyFont="1" applyFill="1" applyBorder="1" applyAlignment="1"/>
    <xf numFmtId="2" fontId="11" fillId="0" borderId="4" xfId="0" applyNumberFormat="1" applyFont="1" applyFill="1" applyBorder="1" applyAlignment="1"/>
    <xf numFmtId="2" fontId="16" fillId="0" borderId="28" xfId="0" applyNumberFormat="1" applyFont="1" applyFill="1" applyBorder="1" applyAlignment="1"/>
    <xf numFmtId="182" fontId="11" fillId="2" borderId="2" xfId="0" applyNumberFormat="1" applyFont="1" applyFill="1" applyBorder="1" applyAlignment="1"/>
    <xf numFmtId="182" fontId="11" fillId="2" borderId="17" xfId="0" applyNumberFormat="1" applyFont="1" applyFill="1" applyBorder="1" applyAlignment="1"/>
    <xf numFmtId="182" fontId="11" fillId="2" borderId="3" xfId="0" applyNumberFormat="1" applyFont="1" applyFill="1" applyBorder="1" applyAlignment="1"/>
    <xf numFmtId="2" fontId="11" fillId="0" borderId="37" xfId="0" applyNumberFormat="1" applyFont="1" applyFill="1" applyBorder="1" applyAlignment="1"/>
    <xf numFmtId="2" fontId="11" fillId="0" borderId="25" xfId="0" applyNumberFormat="1" applyFont="1" applyFill="1" applyBorder="1" applyAlignment="1"/>
    <xf numFmtId="2" fontId="16" fillId="0" borderId="25" xfId="0" applyNumberFormat="1" applyFont="1" applyFill="1" applyBorder="1" applyAlignment="1"/>
    <xf numFmtId="2" fontId="11" fillId="0" borderId="7" xfId="0" applyNumberFormat="1" applyFont="1" applyFill="1" applyBorder="1" applyAlignment="1">
      <alignment vertical="center"/>
    </xf>
    <xf numFmtId="182" fontId="11" fillId="7" borderId="4" xfId="0" applyNumberFormat="1" applyFont="1" applyFill="1" applyBorder="1" applyAlignment="1"/>
    <xf numFmtId="182" fontId="11" fillId="7" borderId="39" xfId="0" applyNumberFormat="1" applyFont="1" applyFill="1" applyBorder="1" applyAlignment="1"/>
    <xf numFmtId="182" fontId="11" fillId="7" borderId="40" xfId="0" applyNumberFormat="1" applyFont="1" applyFill="1" applyBorder="1" applyAlignment="1"/>
    <xf numFmtId="182" fontId="11" fillId="2" borderId="1" xfId="0" applyNumberFormat="1" applyFont="1" applyFill="1" applyBorder="1" applyAlignment="1"/>
    <xf numFmtId="182" fontId="11" fillId="2" borderId="41" xfId="0" applyNumberFormat="1" applyFont="1" applyFill="1" applyBorder="1" applyAlignment="1"/>
    <xf numFmtId="182" fontId="11" fillId="2" borderId="42" xfId="0" applyNumberFormat="1" applyFont="1" applyFill="1" applyBorder="1" applyAlignment="1"/>
    <xf numFmtId="182" fontId="11" fillId="0" borderId="6" xfId="0" applyNumberFormat="1" applyFont="1" applyFill="1" applyBorder="1" applyAlignment="1"/>
    <xf numFmtId="182" fontId="11" fillId="0" borderId="28" xfId="0" applyNumberFormat="1" applyFont="1" applyFill="1" applyBorder="1" applyAlignment="1"/>
    <xf numFmtId="182" fontId="11" fillId="2" borderId="43" xfId="0" applyNumberFormat="1" applyFont="1" applyFill="1" applyBorder="1" applyAlignment="1"/>
    <xf numFmtId="182" fontId="11" fillId="2" borderId="11" xfId="0" applyNumberFormat="1" applyFont="1" applyFill="1" applyBorder="1" applyAlignment="1"/>
    <xf numFmtId="2" fontId="11" fillId="6" borderId="7" xfId="0" applyNumberFormat="1" applyFont="1" applyFill="1" applyBorder="1" applyAlignment="1">
      <alignment vertical="center"/>
    </xf>
    <xf numFmtId="2" fontId="11" fillId="0" borderId="10" xfId="0" applyNumberFormat="1" applyFont="1" applyFill="1" applyBorder="1" applyAlignment="1">
      <alignment vertical="center"/>
    </xf>
    <xf numFmtId="2" fontId="11" fillId="0" borderId="29" xfId="0" applyNumberFormat="1" applyFont="1" applyFill="1" applyBorder="1" applyAlignment="1">
      <alignment vertical="center"/>
    </xf>
    <xf numFmtId="2" fontId="11" fillId="0" borderId="38" xfId="0" applyNumberFormat="1" applyFont="1" applyFill="1" applyBorder="1" applyAlignment="1">
      <alignment vertical="center"/>
    </xf>
    <xf numFmtId="2" fontId="16" fillId="2" borderId="2" xfId="0" applyNumberFormat="1" applyFont="1" applyFill="1" applyBorder="1" applyAlignment="1"/>
    <xf numFmtId="2" fontId="16" fillId="2" borderId="23" xfId="0" applyNumberFormat="1" applyFont="1" applyFill="1" applyBorder="1" applyAlignment="1"/>
    <xf numFmtId="2" fontId="16" fillId="0" borderId="14" xfId="0" applyNumberFormat="1" applyFont="1" applyFill="1" applyBorder="1" applyAlignment="1"/>
    <xf numFmtId="2" fontId="11" fillId="2" borderId="2" xfId="0" applyNumberFormat="1" applyFont="1" applyFill="1" applyBorder="1" applyAlignment="1"/>
    <xf numFmtId="2" fontId="11" fillId="2" borderId="23" xfId="0" applyNumberFormat="1" applyFont="1" applyFill="1" applyBorder="1" applyAlignment="1"/>
    <xf numFmtId="2" fontId="11" fillId="2" borderId="3" xfId="0" applyNumberFormat="1" applyFont="1" applyFill="1" applyBorder="1" applyAlignment="1"/>
    <xf numFmtId="2" fontId="11" fillId="2" borderId="17" xfId="0" applyNumberFormat="1" applyFont="1" applyFill="1" applyBorder="1" applyAlignment="1"/>
    <xf numFmtId="2" fontId="11" fillId="6" borderId="22" xfId="0" applyNumberFormat="1" applyFont="1" applyFill="1" applyBorder="1" applyAlignment="1">
      <alignment vertical="center"/>
    </xf>
    <xf numFmtId="2" fontId="11" fillId="6" borderId="20" xfId="0" applyNumberFormat="1" applyFont="1" applyFill="1" applyBorder="1" applyAlignment="1">
      <alignment vertical="center"/>
    </xf>
    <xf numFmtId="2" fontId="11" fillId="6" borderId="44" xfId="0" applyNumberFormat="1" applyFont="1" applyFill="1" applyBorder="1" applyAlignment="1">
      <alignment vertical="center"/>
    </xf>
    <xf numFmtId="2" fontId="16" fillId="0" borderId="7" xfId="0" applyNumberFormat="1" applyFont="1" applyFill="1" applyBorder="1" applyAlignment="1">
      <alignment vertical="center"/>
    </xf>
    <xf numFmtId="2" fontId="16" fillId="0" borderId="27" xfId="0" applyNumberFormat="1" applyFont="1" applyFill="1" applyBorder="1" applyAlignment="1">
      <alignment vertical="center"/>
    </xf>
    <xf numFmtId="2" fontId="16" fillId="0" borderId="13" xfId="0" applyNumberFormat="1" applyFont="1" applyFill="1" applyBorder="1" applyAlignment="1">
      <alignment vertical="center"/>
    </xf>
    <xf numFmtId="2" fontId="16" fillId="0" borderId="32" xfId="0" applyNumberFormat="1" applyFont="1" applyFill="1" applyBorder="1" applyAlignment="1">
      <alignment vertical="center"/>
    </xf>
    <xf numFmtId="2" fontId="11" fillId="0" borderId="9" xfId="0" applyNumberFormat="1" applyFont="1" applyFill="1" applyBorder="1" applyAlignment="1">
      <alignment vertical="center"/>
    </xf>
    <xf numFmtId="2" fontId="16" fillId="0" borderId="9" xfId="0" applyNumberFormat="1" applyFont="1" applyFill="1" applyBorder="1" applyAlignment="1">
      <alignment vertical="center"/>
    </xf>
    <xf numFmtId="2" fontId="16" fillId="0" borderId="31" xfId="0" applyNumberFormat="1" applyFont="1" applyFill="1" applyBorder="1" applyAlignment="1">
      <alignment vertical="center"/>
    </xf>
    <xf numFmtId="2" fontId="16" fillId="0" borderId="12" xfId="0" applyNumberFormat="1" applyFont="1" applyFill="1" applyBorder="1" applyAlignment="1">
      <alignment vertical="center"/>
    </xf>
    <xf numFmtId="2" fontId="11" fillId="3" borderId="2" xfId="0" applyNumberFormat="1" applyFont="1" applyFill="1" applyBorder="1" applyAlignment="1">
      <alignment vertical="center"/>
    </xf>
    <xf numFmtId="2" fontId="11" fillId="3" borderId="23" xfId="0" applyNumberFormat="1" applyFont="1" applyFill="1" applyBorder="1" applyAlignment="1">
      <alignment vertical="center"/>
    </xf>
    <xf numFmtId="2" fontId="11" fillId="3" borderId="3" xfId="0" applyNumberFormat="1" applyFont="1" applyFill="1" applyBorder="1" applyAlignment="1">
      <alignment vertical="center"/>
    </xf>
    <xf numFmtId="2" fontId="11" fillId="3" borderId="2" xfId="0" applyNumberFormat="1" applyFont="1" applyFill="1" applyBorder="1" applyAlignment="1"/>
    <xf numFmtId="2" fontId="11" fillId="3" borderId="23" xfId="0" applyNumberFormat="1" applyFont="1" applyFill="1" applyBorder="1" applyAlignment="1"/>
    <xf numFmtId="2" fontId="11" fillId="3" borderId="3" xfId="0" applyNumberFormat="1" applyFont="1" applyFill="1" applyBorder="1" applyAlignment="1"/>
    <xf numFmtId="2" fontId="11" fillId="8" borderId="5" xfId="0" applyNumberFormat="1" applyFont="1" applyFill="1" applyBorder="1" applyAlignment="1"/>
    <xf numFmtId="2" fontId="11" fillId="8" borderId="22" xfId="0" applyNumberFormat="1" applyFont="1" applyFill="1" applyBorder="1" applyAlignment="1"/>
    <xf numFmtId="2" fontId="11" fillId="8" borderId="20" xfId="0" applyNumberFormat="1" applyFont="1" applyFill="1" applyBorder="1" applyAlignment="1"/>
    <xf numFmtId="2" fontId="11" fillId="8" borderId="7" xfId="0" applyNumberFormat="1" applyFont="1" applyFill="1" applyBorder="1" applyAlignment="1"/>
    <xf numFmtId="2" fontId="11" fillId="8" borderId="27" xfId="0" applyNumberFormat="1" applyFont="1" applyFill="1" applyBorder="1" applyAlignment="1"/>
    <xf numFmtId="2" fontId="11" fillId="8" borderId="13" xfId="0" applyNumberFormat="1" applyFont="1" applyFill="1" applyBorder="1" applyAlignment="1"/>
    <xf numFmtId="2" fontId="11" fillId="8" borderId="6" xfId="0" applyNumberFormat="1" applyFont="1" applyFill="1" applyBorder="1" applyAlignment="1"/>
    <xf numFmtId="2" fontId="16" fillId="8" borderId="7" xfId="0" applyNumberFormat="1" applyFont="1" applyFill="1" applyBorder="1" applyAlignment="1"/>
    <xf numFmtId="2" fontId="16" fillId="8" borderId="27" xfId="0" applyNumberFormat="1" applyFont="1" applyFill="1" applyBorder="1" applyAlignment="1"/>
    <xf numFmtId="2" fontId="16" fillId="8" borderId="13" xfId="0" applyNumberFormat="1" applyFont="1" applyFill="1" applyBorder="1" applyAlignment="1"/>
    <xf numFmtId="2" fontId="11" fillId="8" borderId="9" xfId="0" applyNumberFormat="1" applyFont="1" applyFill="1" applyBorder="1" applyAlignment="1"/>
    <xf numFmtId="2" fontId="16" fillId="8" borderId="9" xfId="0" applyNumberFormat="1" applyFont="1" applyFill="1" applyBorder="1" applyAlignment="1"/>
    <xf numFmtId="2" fontId="16" fillId="8" borderId="31" xfId="0" applyNumberFormat="1" applyFont="1" applyFill="1" applyBorder="1" applyAlignment="1"/>
    <xf numFmtId="2" fontId="16" fillId="8" borderId="12" xfId="0" applyNumberFormat="1" applyFont="1" applyFill="1" applyBorder="1" applyAlignment="1"/>
    <xf numFmtId="2" fontId="16" fillId="0" borderId="33" xfId="0" applyNumberFormat="1" applyFont="1" applyFill="1" applyBorder="1" applyAlignment="1"/>
    <xf numFmtId="2" fontId="16" fillId="0" borderId="31" xfId="0" applyNumberFormat="1" applyFont="1" applyFill="1" applyBorder="1" applyAlignment="1"/>
    <xf numFmtId="182" fontId="16" fillId="2" borderId="45" xfId="0" applyNumberFormat="1" applyFont="1" applyFill="1" applyBorder="1" applyAlignment="1"/>
    <xf numFmtId="182" fontId="16" fillId="2" borderId="46" xfId="0" applyNumberFormat="1" applyFont="1" applyFill="1" applyBorder="1" applyAlignment="1"/>
    <xf numFmtId="2" fontId="11" fillId="0" borderId="47" xfId="0" applyNumberFormat="1" applyFont="1" applyFill="1" applyBorder="1" applyAlignment="1"/>
    <xf numFmtId="2" fontId="11" fillId="0" borderId="22" xfId="0" applyNumberFormat="1" applyFont="1" applyFill="1" applyBorder="1" applyAlignment="1"/>
    <xf numFmtId="2" fontId="11" fillId="0" borderId="48" xfId="0" applyNumberFormat="1" applyFont="1" applyFill="1" applyBorder="1" applyAlignment="1"/>
    <xf numFmtId="2" fontId="16" fillId="0" borderId="49" xfId="0" applyNumberFormat="1" applyFont="1" applyFill="1" applyBorder="1" applyAlignment="1"/>
    <xf numFmtId="2" fontId="16" fillId="0" borderId="50" xfId="0" applyNumberFormat="1" applyFont="1" applyFill="1" applyBorder="1" applyAlignment="1"/>
    <xf numFmtId="182" fontId="16" fillId="2" borderId="2" xfId="0" applyNumberFormat="1" applyFont="1" applyFill="1" applyBorder="1" applyAlignment="1">
      <alignment vertical="center"/>
    </xf>
    <xf numFmtId="182" fontId="16" fillId="2" borderId="3" xfId="0" applyNumberFormat="1" applyFont="1" applyFill="1" applyBorder="1" applyAlignment="1">
      <alignment vertical="center"/>
    </xf>
    <xf numFmtId="2" fontId="11" fillId="0" borderId="20" xfId="0" applyNumberFormat="1" applyFont="1" applyFill="1" applyBorder="1" applyAlignment="1"/>
    <xf numFmtId="2" fontId="11" fillId="0" borderId="44" xfId="0" applyNumberFormat="1" applyFont="1" applyFill="1" applyBorder="1" applyAlignment="1"/>
    <xf numFmtId="0" fontId="11" fillId="6" borderId="2" xfId="0" applyFont="1" applyFill="1" applyBorder="1" applyAlignment="1"/>
    <xf numFmtId="2" fontId="11" fillId="4" borderId="9" xfId="0" applyNumberFormat="1" applyFont="1" applyFill="1" applyBorder="1" applyAlignment="1"/>
    <xf numFmtId="2" fontId="9" fillId="0" borderId="0" xfId="0" applyNumberFormat="1" applyFont="1" applyFill="1"/>
    <xf numFmtId="0" fontId="9" fillId="0" borderId="0" xfId="0" applyFont="1" applyFill="1"/>
    <xf numFmtId="0" fontId="11" fillId="6" borderId="3" xfId="0" applyFont="1" applyFill="1" applyBorder="1" applyAlignment="1">
      <alignment horizontal="left" vertical="center" wrapText="1"/>
    </xf>
    <xf numFmtId="0" fontId="11" fillId="2" borderId="15" xfId="0" applyFont="1" applyFill="1" applyBorder="1"/>
    <xf numFmtId="2" fontId="16" fillId="6" borderId="5" xfId="0" applyNumberFormat="1" applyFont="1" applyFill="1" applyBorder="1" applyAlignment="1">
      <alignment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51" xfId="0" applyFont="1" applyFill="1" applyBorder="1" applyAlignment="1">
      <alignment horizontal="center" vertical="center"/>
    </xf>
    <xf numFmtId="49" fontId="16" fillId="0" borderId="52" xfId="0" applyNumberFormat="1" applyFont="1" applyFill="1" applyBorder="1" applyAlignment="1">
      <alignment horizontal="center" vertical="center"/>
    </xf>
    <xf numFmtId="2" fontId="16" fillId="6" borderId="6" xfId="0" applyNumberFormat="1" applyFont="1" applyFill="1" applyBorder="1" applyAlignment="1">
      <alignment vertical="center"/>
    </xf>
    <xf numFmtId="0" fontId="16" fillId="0" borderId="14" xfId="0" applyFont="1" applyFill="1" applyBorder="1" applyAlignment="1">
      <alignment horizontal="center" vertical="center" wrapText="1"/>
    </xf>
    <xf numFmtId="2" fontId="16" fillId="6" borderId="7" xfId="0" applyNumberFormat="1" applyFont="1" applyFill="1" applyBorder="1" applyAlignment="1">
      <alignment vertical="center"/>
    </xf>
    <xf numFmtId="2" fontId="16" fillId="0" borderId="2" xfId="0" applyNumberFormat="1" applyFont="1" applyFill="1" applyBorder="1" applyAlignment="1"/>
    <xf numFmtId="49" fontId="11" fillId="0" borderId="14" xfId="0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6" fillId="0" borderId="2" xfId="0" applyFont="1" applyBorder="1"/>
    <xf numFmtId="0" fontId="11" fillId="0" borderId="2" xfId="0" applyFont="1" applyBorder="1"/>
    <xf numFmtId="49" fontId="23" fillId="0" borderId="14" xfId="0" applyNumberFormat="1" applyFont="1" applyFill="1" applyBorder="1" applyAlignment="1">
      <alignment horizontal="left" vertical="center" wrapText="1"/>
    </xf>
    <xf numFmtId="2" fontId="11" fillId="0" borderId="5" xfId="0" applyNumberFormat="1" applyFont="1" applyFill="1" applyBorder="1" applyAlignment="1">
      <alignment horizontal="right" vertical="center"/>
    </xf>
    <xf numFmtId="49" fontId="11" fillId="6" borderId="3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left" vertical="center" wrapText="1"/>
    </xf>
    <xf numFmtId="49" fontId="11" fillId="6" borderId="15" xfId="0" applyNumberFormat="1" applyFont="1" applyFill="1" applyBorder="1" applyAlignment="1">
      <alignment horizontal="center"/>
    </xf>
    <xf numFmtId="49" fontId="16" fillId="0" borderId="13" xfId="0" applyNumberFormat="1" applyFont="1" applyFill="1" applyBorder="1" applyAlignment="1">
      <alignment horizontal="left" vertical="center" wrapText="1"/>
    </xf>
    <xf numFmtId="49" fontId="16" fillId="0" borderId="13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23" fillId="6" borderId="2" xfId="0" applyFont="1" applyFill="1" applyBorder="1" applyAlignment="1">
      <alignment wrapText="1"/>
    </xf>
    <xf numFmtId="0" fontId="16" fillId="0" borderId="14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center" vertical="center"/>
    </xf>
    <xf numFmtId="2" fontId="11" fillId="6" borderId="5" xfId="0" applyNumberFormat="1" applyFont="1" applyFill="1" applyBorder="1" applyAlignment="1">
      <alignment horizontal="right" vertical="center"/>
    </xf>
    <xf numFmtId="0" fontId="11" fillId="0" borderId="14" xfId="0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/>
    </xf>
    <xf numFmtId="2" fontId="16" fillId="6" borderId="8" xfId="0" applyNumberFormat="1" applyFont="1" applyFill="1" applyBorder="1" applyAlignment="1">
      <alignment vertical="center"/>
    </xf>
    <xf numFmtId="2" fontId="16" fillId="0" borderId="8" xfId="0" applyNumberFormat="1" applyFont="1" applyFill="1" applyBorder="1" applyAlignment="1">
      <alignment vertical="center"/>
    </xf>
    <xf numFmtId="0" fontId="23" fillId="2" borderId="3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vertical="center"/>
    </xf>
    <xf numFmtId="0" fontId="16" fillId="0" borderId="8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27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>
      <alignment horizontal="center" vertical="center"/>
    </xf>
    <xf numFmtId="2" fontId="3" fillId="6" borderId="31" xfId="0" applyNumberFormat="1" applyFont="1" applyFill="1" applyBorder="1" applyAlignment="1">
      <alignment horizontal="center" vertical="center"/>
    </xf>
    <xf numFmtId="2" fontId="3" fillId="6" borderId="7" xfId="0" applyNumberFormat="1" applyFont="1" applyFill="1" applyBorder="1" applyAlignment="1">
      <alignment horizontal="center" vertical="center" wrapText="1"/>
    </xf>
    <xf numFmtId="2" fontId="3" fillId="6" borderId="28" xfId="0" applyNumberFormat="1" applyFont="1" applyFill="1" applyBorder="1" applyAlignment="1">
      <alignment horizontal="center" vertical="center" wrapText="1"/>
    </xf>
    <xf numFmtId="2" fontId="3" fillId="6" borderId="6" xfId="0" applyNumberFormat="1" applyFont="1" applyFill="1" applyBorder="1" applyAlignment="1">
      <alignment horizontal="center" vertical="center" wrapText="1"/>
    </xf>
    <xf numFmtId="2" fontId="3" fillId="6" borderId="29" xfId="0" applyNumberFormat="1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 wrapText="1"/>
    </xf>
    <xf numFmtId="2" fontId="3" fillId="6" borderId="27" xfId="0" applyNumberFormat="1" applyFont="1" applyFill="1" applyBorder="1" applyAlignment="1">
      <alignment horizontal="center" vertical="center" wrapText="1"/>
    </xf>
    <xf numFmtId="2" fontId="3" fillId="6" borderId="0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22" xfId="0" applyNumberFormat="1" applyFont="1" applyFill="1" applyBorder="1" applyAlignment="1">
      <alignment horizontal="center" vertical="center" wrapText="1"/>
    </xf>
    <xf numFmtId="2" fontId="3" fillId="6" borderId="5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/>
    <xf numFmtId="0" fontId="24" fillId="0" borderId="0" xfId="0" applyFont="1" applyFill="1" applyBorder="1"/>
    <xf numFmtId="2" fontId="24" fillId="0" borderId="0" xfId="0" applyNumberFormat="1" applyFont="1" applyFill="1" applyBorder="1"/>
    <xf numFmtId="0" fontId="24" fillId="0" borderId="0" xfId="0" applyFont="1"/>
    <xf numFmtId="0" fontId="24" fillId="0" borderId="0" xfId="0" applyFont="1" applyBorder="1"/>
    <xf numFmtId="0" fontId="24" fillId="0" borderId="0" xfId="0" applyFont="1" applyFill="1"/>
    <xf numFmtId="49" fontId="11" fillId="4" borderId="3" xfId="0" applyNumberFormat="1" applyFont="1" applyFill="1" applyBorder="1"/>
    <xf numFmtId="0" fontId="11" fillId="4" borderId="3" xfId="0" applyFont="1" applyFill="1" applyBorder="1" applyAlignment="1">
      <alignment wrapText="1"/>
    </xf>
    <xf numFmtId="0" fontId="11" fillId="4" borderId="3" xfId="0" applyFont="1" applyFill="1" applyBorder="1" applyAlignment="1">
      <alignment horizontal="center"/>
    </xf>
    <xf numFmtId="49" fontId="11" fillId="4" borderId="2" xfId="0" applyNumberFormat="1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2" fontId="11" fillId="2" borderId="23" xfId="0" applyNumberFormat="1" applyFont="1" applyFill="1" applyBorder="1" applyAlignment="1">
      <alignment vertical="center"/>
    </xf>
    <xf numFmtId="182" fontId="11" fillId="2" borderId="9" xfId="0" applyNumberFormat="1" applyFont="1" applyFill="1" applyBorder="1" applyAlignment="1"/>
    <xf numFmtId="0" fontId="11" fillId="4" borderId="3" xfId="0" applyFont="1" applyFill="1" applyBorder="1"/>
    <xf numFmtId="2" fontId="11" fillId="4" borderId="17" xfId="0" applyNumberFormat="1" applyFont="1" applyFill="1" applyBorder="1" applyAlignment="1"/>
    <xf numFmtId="0" fontId="11" fillId="4" borderId="15" xfId="0" applyFont="1" applyFill="1" applyBorder="1" applyAlignment="1">
      <alignment horizontal="center" vertical="center"/>
    </xf>
    <xf numFmtId="49" fontId="11" fillId="4" borderId="15" xfId="0" applyNumberFormat="1" applyFont="1" applyFill="1" applyBorder="1"/>
    <xf numFmtId="0" fontId="11" fillId="6" borderId="20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wrapText="1"/>
    </xf>
    <xf numFmtId="0" fontId="11" fillId="4" borderId="2" xfId="0" applyFont="1" applyFill="1" applyBorder="1" applyAlignment="1">
      <alignment wrapText="1"/>
    </xf>
    <xf numFmtId="0" fontId="11" fillId="4" borderId="3" xfId="0" applyFont="1" applyFill="1" applyBorder="1" applyAlignment="1">
      <alignment horizontal="center" vertical="center"/>
    </xf>
    <xf numFmtId="2" fontId="11" fillId="4" borderId="2" xfId="0" applyNumberFormat="1" applyFont="1" applyFill="1" applyBorder="1" applyAlignment="1">
      <alignment vertical="center"/>
    </xf>
    <xf numFmtId="0" fontId="11" fillId="0" borderId="20" xfId="0" applyFont="1" applyFill="1" applyBorder="1" applyAlignment="1">
      <alignment vertical="center" wrapText="1"/>
    </xf>
    <xf numFmtId="0" fontId="11" fillId="6" borderId="7" xfId="0" applyFont="1" applyFill="1" applyBorder="1" applyAlignment="1">
      <alignment wrapText="1"/>
    </xf>
    <xf numFmtId="0" fontId="11" fillId="6" borderId="14" xfId="0" applyFont="1" applyFill="1" applyBorder="1" applyAlignment="1">
      <alignment horizontal="center" vertical="center" wrapText="1"/>
    </xf>
    <xf numFmtId="2" fontId="11" fillId="0" borderId="31" xfId="0" applyNumberFormat="1" applyFont="1" applyFill="1" applyBorder="1" applyAlignment="1">
      <alignment vertical="center"/>
    </xf>
    <xf numFmtId="0" fontId="11" fillId="3" borderId="2" xfId="0" applyFont="1" applyFill="1" applyBorder="1" applyAlignment="1">
      <alignment horizontal="left" vertical="center" wrapText="1"/>
    </xf>
    <xf numFmtId="2" fontId="11" fillId="8" borderId="31" xfId="0" applyNumberFormat="1" applyFont="1" applyFill="1" applyBorder="1" applyAlignment="1"/>
    <xf numFmtId="2" fontId="11" fillId="2" borderId="31" xfId="0" applyNumberFormat="1" applyFont="1" applyFill="1" applyBorder="1" applyAlignment="1"/>
    <xf numFmtId="0" fontId="11" fillId="6" borderId="3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center"/>
    </xf>
    <xf numFmtId="0" fontId="11" fillId="9" borderId="3" xfId="0" applyFont="1" applyFill="1" applyBorder="1"/>
    <xf numFmtId="0" fontId="11" fillId="9" borderId="3" xfId="0" applyFont="1" applyFill="1" applyBorder="1" applyAlignment="1">
      <alignment horizontal="center"/>
    </xf>
    <xf numFmtId="49" fontId="11" fillId="0" borderId="12" xfId="0" applyNumberFormat="1" applyFont="1" applyFill="1" applyBorder="1"/>
    <xf numFmtId="0" fontId="11" fillId="0" borderId="12" xfId="0" applyFont="1" applyFill="1" applyBorder="1"/>
    <xf numFmtId="2" fontId="11" fillId="0" borderId="2" xfId="0" applyNumberFormat="1" applyFont="1" applyFill="1" applyBorder="1" applyAlignment="1"/>
    <xf numFmtId="2" fontId="11" fillId="0" borderId="45" xfId="0" applyNumberFormat="1" applyFont="1" applyFill="1" applyBorder="1" applyAlignment="1"/>
    <xf numFmtId="2" fontId="11" fillId="0" borderId="46" xfId="0" applyNumberFormat="1" applyFont="1" applyFill="1" applyBorder="1" applyAlignment="1"/>
    <xf numFmtId="2" fontId="11" fillId="0" borderId="49" xfId="0" applyNumberFormat="1" applyFont="1" applyFill="1" applyBorder="1" applyAlignment="1"/>
    <xf numFmtId="182" fontId="11" fillId="2" borderId="45" xfId="0" applyNumberFormat="1" applyFont="1" applyFill="1" applyBorder="1" applyAlignment="1"/>
    <xf numFmtId="49" fontId="11" fillId="4" borderId="12" xfId="0" applyNumberFormat="1" applyFont="1" applyFill="1" applyBorder="1"/>
    <xf numFmtId="0" fontId="11" fillId="4" borderId="12" xfId="0" applyFont="1" applyFill="1" applyBorder="1"/>
    <xf numFmtId="0" fontId="11" fillId="4" borderId="12" xfId="0" applyFont="1" applyFill="1" applyBorder="1" applyAlignment="1">
      <alignment horizontal="center"/>
    </xf>
    <xf numFmtId="2" fontId="11" fillId="4" borderId="34" xfId="0" applyNumberFormat="1" applyFont="1" applyFill="1" applyBorder="1" applyAlignment="1"/>
    <xf numFmtId="182" fontId="11" fillId="2" borderId="2" xfId="0" applyNumberFormat="1" applyFont="1" applyFill="1" applyBorder="1" applyAlignment="1">
      <alignment vertical="center"/>
    </xf>
    <xf numFmtId="49" fontId="11" fillId="4" borderId="3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wrapText="1"/>
    </xf>
    <xf numFmtId="0" fontId="11" fillId="4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2" fontId="11" fillId="4" borderId="29" xfId="0" applyNumberFormat="1" applyFont="1" applyFill="1" applyBorder="1" applyAlignment="1">
      <alignment vertical="center"/>
    </xf>
    <xf numFmtId="2" fontId="16" fillId="0" borderId="7" xfId="0" applyNumberFormat="1" applyFont="1" applyFill="1" applyBorder="1" applyAlignment="1">
      <alignment horizontal="right" vertical="center"/>
    </xf>
    <xf numFmtId="2" fontId="16" fillId="0" borderId="6" xfId="0" applyNumberFormat="1" applyFont="1" applyFill="1" applyBorder="1" applyAlignment="1">
      <alignment horizontal="right" vertical="center"/>
    </xf>
    <xf numFmtId="2" fontId="16" fillId="0" borderId="5" xfId="0" applyNumberFormat="1" applyFont="1" applyFill="1" applyBorder="1" applyAlignment="1">
      <alignment vertical="center"/>
    </xf>
    <xf numFmtId="2" fontId="10" fillId="0" borderId="0" xfId="0" applyNumberFormat="1" applyFont="1" applyFill="1"/>
    <xf numFmtId="0" fontId="16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/>
    <xf numFmtId="2" fontId="11" fillId="6" borderId="9" xfId="0" applyNumberFormat="1" applyFont="1" applyFill="1" applyBorder="1" applyAlignment="1">
      <alignment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6" fillId="2" borderId="53" xfId="0" applyNumberFormat="1" applyFont="1" applyFill="1" applyBorder="1" applyAlignment="1">
      <alignment horizontal="center"/>
    </xf>
    <xf numFmtId="2" fontId="11" fillId="0" borderId="12" xfId="0" applyNumberFormat="1" applyFont="1" applyFill="1" applyBorder="1" applyAlignment="1">
      <alignment vertical="center"/>
    </xf>
    <xf numFmtId="0" fontId="11" fillId="0" borderId="15" xfId="0" applyFont="1" applyFill="1" applyBorder="1" applyAlignment="1">
      <alignment horizontal="center"/>
    </xf>
    <xf numFmtId="49" fontId="11" fillId="0" borderId="15" xfId="0" applyNumberFormat="1" applyFont="1" applyFill="1" applyBorder="1"/>
    <xf numFmtId="49" fontId="11" fillId="0" borderId="35" xfId="0" applyNumberFormat="1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 wrapText="1"/>
    </xf>
    <xf numFmtId="2" fontId="16" fillId="0" borderId="14" xfId="0" applyNumberFormat="1" applyFont="1" applyFill="1" applyBorder="1" applyAlignment="1">
      <alignment vertical="center"/>
    </xf>
    <xf numFmtId="182" fontId="11" fillId="2" borderId="15" xfId="0" applyNumberFormat="1" applyFont="1" applyFill="1" applyBorder="1" applyAlignment="1"/>
    <xf numFmtId="2" fontId="11" fillId="2" borderId="3" xfId="0" applyNumberFormat="1" applyFont="1" applyFill="1" applyBorder="1" applyAlignment="1">
      <alignment vertical="center"/>
    </xf>
    <xf numFmtId="182" fontId="11" fillId="2" borderId="12" xfId="0" applyNumberFormat="1" applyFont="1" applyFill="1" applyBorder="1" applyAlignment="1"/>
    <xf numFmtId="182" fontId="11" fillId="7" borderId="15" xfId="0" applyNumberFormat="1" applyFont="1" applyFill="1" applyBorder="1" applyAlignment="1"/>
    <xf numFmtId="2" fontId="11" fillId="8" borderId="12" xfId="0" applyNumberFormat="1" applyFont="1" applyFill="1" applyBorder="1" applyAlignment="1"/>
    <xf numFmtId="2" fontId="11" fillId="2" borderId="12" xfId="0" applyNumberFormat="1" applyFont="1" applyFill="1" applyBorder="1" applyAlignment="1"/>
    <xf numFmtId="2" fontId="11" fillId="0" borderId="3" xfId="0" applyNumberFormat="1" applyFont="1" applyFill="1" applyBorder="1" applyAlignment="1"/>
    <xf numFmtId="182" fontId="11" fillId="2" borderId="3" xfId="0" applyNumberFormat="1" applyFont="1" applyFill="1" applyBorder="1" applyAlignment="1">
      <alignment vertical="center"/>
    </xf>
    <xf numFmtId="2" fontId="16" fillId="0" borderId="26" xfId="0" applyNumberFormat="1" applyFont="1" applyFill="1" applyBorder="1" applyAlignment="1">
      <alignment vertical="center"/>
    </xf>
    <xf numFmtId="2" fontId="16" fillId="0" borderId="3" xfId="0" applyNumberFormat="1" applyFont="1" applyFill="1" applyBorder="1" applyAlignment="1"/>
    <xf numFmtId="2" fontId="11" fillId="4" borderId="38" xfId="0" applyNumberFormat="1" applyFont="1" applyFill="1" applyBorder="1" applyAlignment="1">
      <alignment vertical="center"/>
    </xf>
    <xf numFmtId="2" fontId="16" fillId="0" borderId="54" xfId="0" applyNumberFormat="1" applyFont="1" applyFill="1" applyBorder="1" applyAlignment="1">
      <alignment vertical="center"/>
    </xf>
    <xf numFmtId="2" fontId="11" fillId="2" borderId="17" xfId="0" applyNumberFormat="1" applyFont="1" applyFill="1" applyBorder="1" applyAlignment="1">
      <alignment vertical="center"/>
    </xf>
    <xf numFmtId="2" fontId="3" fillId="5" borderId="9" xfId="0" applyNumberFormat="1" applyFont="1" applyFill="1" applyBorder="1" applyAlignment="1">
      <alignment horizontal="center" vertical="center" wrapText="1"/>
    </xf>
    <xf numFmtId="0" fontId="16" fillId="4" borderId="2" xfId="0" applyFont="1" applyFill="1" applyBorder="1"/>
    <xf numFmtId="0" fontId="11" fillId="4" borderId="2" xfId="0" applyFont="1" applyFill="1" applyBorder="1" applyAlignment="1">
      <alignment horizontal="center"/>
    </xf>
    <xf numFmtId="0" fontId="11" fillId="4" borderId="2" xfId="0" applyFont="1" applyFill="1" applyBorder="1"/>
    <xf numFmtId="2" fontId="11" fillId="6" borderId="12" xfId="0" applyNumberFormat="1" applyFont="1" applyFill="1" applyBorder="1" applyAlignment="1">
      <alignment vertical="center"/>
    </xf>
    <xf numFmtId="2" fontId="3" fillId="6" borderId="6" xfId="0" applyNumberFormat="1" applyFont="1" applyFill="1" applyBorder="1" applyAlignment="1">
      <alignment horizontal="center" vertical="center"/>
    </xf>
    <xf numFmtId="2" fontId="3" fillId="6" borderId="33" xfId="0" applyNumberFormat="1" applyFont="1" applyFill="1" applyBorder="1" applyAlignment="1">
      <alignment horizontal="center" vertical="center"/>
    </xf>
    <xf numFmtId="2" fontId="3" fillId="6" borderId="32" xfId="0" applyNumberFormat="1" applyFont="1" applyFill="1" applyBorder="1" applyAlignment="1">
      <alignment horizontal="center" vertical="center"/>
    </xf>
    <xf numFmtId="2" fontId="3" fillId="6" borderId="38" xfId="0" applyNumberFormat="1" applyFont="1" applyFill="1" applyBorder="1" applyAlignment="1">
      <alignment horizontal="center" vertical="center"/>
    </xf>
    <xf numFmtId="2" fontId="3" fillId="6" borderId="27" xfId="0" applyNumberFormat="1" applyFont="1" applyFill="1" applyBorder="1" applyAlignment="1">
      <alignment horizontal="center" vertical="center"/>
    </xf>
    <xf numFmtId="2" fontId="3" fillId="6" borderId="29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2" fontId="3" fillId="6" borderId="27" xfId="0" applyNumberFormat="1" applyFont="1" applyFill="1" applyBorder="1" applyAlignment="1">
      <alignment horizontal="center" vertical="center"/>
    </xf>
    <xf numFmtId="2" fontId="3" fillId="6" borderId="28" xfId="0" applyNumberFormat="1" applyFont="1" applyFill="1" applyBorder="1" applyAlignment="1">
      <alignment horizontal="center" vertical="center"/>
    </xf>
    <xf numFmtId="2" fontId="3" fillId="6" borderId="29" xfId="0" applyNumberFormat="1" applyFont="1" applyFill="1" applyBorder="1" applyAlignment="1">
      <alignment horizontal="center" vertical="center"/>
    </xf>
    <xf numFmtId="2" fontId="3" fillId="6" borderId="14" xfId="0" applyNumberFormat="1" applyFont="1" applyFill="1" applyBorder="1" applyAlignment="1">
      <alignment horizontal="center" vertical="center"/>
    </xf>
    <xf numFmtId="2" fontId="3" fillId="6" borderId="23" xfId="0" applyNumberFormat="1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 vertical="center" wrapText="1"/>
    </xf>
    <xf numFmtId="182" fontId="3" fillId="6" borderId="6" xfId="0" applyNumberFormat="1" applyFont="1" applyFill="1" applyBorder="1" applyAlignment="1">
      <alignment horizontal="center" vertical="center" wrapText="1"/>
    </xf>
    <xf numFmtId="182" fontId="3" fillId="6" borderId="7" xfId="0" applyNumberFormat="1" applyFont="1" applyFill="1" applyBorder="1" applyAlignment="1">
      <alignment horizontal="center" vertical="center" wrapText="1"/>
    </xf>
    <xf numFmtId="182" fontId="3" fillId="6" borderId="8" xfId="0" applyNumberFormat="1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/>
    </xf>
    <xf numFmtId="2" fontId="3" fillId="6" borderId="23" xfId="0" applyNumberFormat="1" applyFont="1" applyFill="1" applyBorder="1" applyAlignment="1">
      <alignment horizontal="center"/>
    </xf>
    <xf numFmtId="2" fontId="3" fillId="6" borderId="32" xfId="0" applyNumberFormat="1" applyFont="1" applyFill="1" applyBorder="1" applyAlignment="1">
      <alignment horizontal="center" vertical="center"/>
    </xf>
    <xf numFmtId="2" fontId="3" fillId="0" borderId="34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vertical="center" wrapText="1"/>
    </xf>
    <xf numFmtId="2" fontId="3" fillId="6" borderId="38" xfId="0" applyNumberFormat="1" applyFont="1" applyFill="1" applyBorder="1" applyAlignment="1">
      <alignment horizontal="center" vertical="center" wrapText="1"/>
    </xf>
    <xf numFmtId="2" fontId="3" fillId="0" borderId="33" xfId="0" applyNumberFormat="1" applyFont="1" applyFill="1" applyBorder="1" applyAlignment="1">
      <alignment horizontal="center"/>
    </xf>
    <xf numFmtId="2" fontId="3" fillId="0" borderId="32" xfId="0" applyNumberFormat="1" applyFont="1" applyFill="1" applyBorder="1" applyAlignment="1">
      <alignment horizontal="center"/>
    </xf>
    <xf numFmtId="2" fontId="3" fillId="0" borderId="54" xfId="0" applyNumberFormat="1" applyFont="1" applyFill="1" applyBorder="1" applyAlignment="1">
      <alignment horizontal="center"/>
    </xf>
    <xf numFmtId="2" fontId="3" fillId="6" borderId="33" xfId="0" applyNumberFormat="1" applyFont="1" applyFill="1" applyBorder="1" applyAlignment="1">
      <alignment horizontal="center" vertical="center" wrapText="1"/>
    </xf>
    <xf numFmtId="2" fontId="3" fillId="6" borderId="32" xfId="0" applyNumberFormat="1" applyFont="1" applyFill="1" applyBorder="1" applyAlignment="1">
      <alignment horizontal="center" vertical="center" wrapText="1"/>
    </xf>
    <xf numFmtId="2" fontId="3" fillId="6" borderId="17" xfId="0" applyNumberFormat="1" applyFont="1" applyFill="1" applyBorder="1" applyAlignment="1">
      <alignment horizontal="center" vertical="center" wrapText="1"/>
    </xf>
    <xf numFmtId="2" fontId="3" fillId="6" borderId="34" xfId="0" applyNumberFormat="1" applyFont="1" applyFill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/>
    </xf>
    <xf numFmtId="2" fontId="3" fillId="4" borderId="44" xfId="0" applyNumberFormat="1" applyFont="1" applyFill="1" applyBorder="1" applyAlignment="1">
      <alignment horizontal="center" vertical="center" wrapText="1"/>
    </xf>
    <xf numFmtId="2" fontId="3" fillId="6" borderId="33" xfId="0" applyNumberFormat="1" applyFont="1" applyFill="1" applyBorder="1" applyAlignment="1">
      <alignment horizontal="center" vertical="center" wrapText="1"/>
    </xf>
    <xf numFmtId="2" fontId="3" fillId="6" borderId="38" xfId="0" applyNumberFormat="1" applyFont="1" applyFill="1" applyBorder="1" applyAlignment="1">
      <alignment horizontal="center" vertical="center" wrapText="1"/>
    </xf>
    <xf numFmtId="2" fontId="3" fillId="6" borderId="43" xfId="0" applyNumberFormat="1" applyFont="1" applyFill="1" applyBorder="1" applyAlignment="1">
      <alignment horizontal="center" vertical="center" wrapText="1"/>
    </xf>
    <xf numFmtId="2" fontId="3" fillId="2" borderId="33" xfId="0" applyNumberFormat="1" applyFont="1" applyFill="1" applyBorder="1" applyAlignment="1">
      <alignment horizontal="center" vertical="center" wrapText="1"/>
    </xf>
    <xf numFmtId="2" fontId="3" fillId="6" borderId="44" xfId="0" applyNumberFormat="1" applyFont="1" applyFill="1" applyBorder="1" applyAlignment="1">
      <alignment horizontal="center" vertical="center" wrapText="1"/>
    </xf>
    <xf numFmtId="182" fontId="3" fillId="0" borderId="33" xfId="0" applyNumberFormat="1" applyFont="1" applyFill="1" applyBorder="1" applyAlignment="1">
      <alignment horizontal="center" vertical="center" wrapText="1"/>
    </xf>
    <xf numFmtId="182" fontId="3" fillId="0" borderId="32" xfId="0" applyNumberFormat="1" applyFont="1" applyFill="1" applyBorder="1" applyAlignment="1">
      <alignment horizontal="center" vertical="center" wrapText="1"/>
    </xf>
    <xf numFmtId="182" fontId="3" fillId="0" borderId="54" xfId="0" applyNumberFormat="1" applyFont="1" applyFill="1" applyBorder="1" applyAlignment="1">
      <alignment horizontal="center" vertical="center" wrapText="1"/>
    </xf>
    <xf numFmtId="2" fontId="3" fillId="6" borderId="17" xfId="0" applyNumberFormat="1" applyFont="1" applyFill="1" applyBorder="1" applyAlignment="1">
      <alignment horizontal="center"/>
    </xf>
    <xf numFmtId="0" fontId="22" fillId="6" borderId="4" xfId="0" applyFont="1" applyFill="1" applyBorder="1" applyAlignment="1">
      <alignment horizontal="center" vertical="center"/>
    </xf>
    <xf numFmtId="0" fontId="22" fillId="6" borderId="9" xfId="0" applyFont="1" applyFill="1" applyBorder="1" applyAlignment="1">
      <alignment horizontal="center" vertical="center"/>
    </xf>
    <xf numFmtId="2" fontId="11" fillId="6" borderId="14" xfId="0" applyNumberFormat="1" applyFont="1" applyFill="1" applyBorder="1" applyAlignment="1">
      <alignment vertical="center"/>
    </xf>
    <xf numFmtId="2" fontId="11" fillId="6" borderId="14" xfId="0" applyNumberFormat="1" applyFont="1" applyFill="1" applyBorder="1" applyAlignment="1"/>
    <xf numFmtId="0" fontId="22" fillId="6" borderId="15" xfId="0" applyFont="1" applyFill="1" applyBorder="1" applyAlignment="1">
      <alignment horizontal="center" vertical="center"/>
    </xf>
    <xf numFmtId="0" fontId="22" fillId="6" borderId="12" xfId="0" applyFont="1" applyFill="1" applyBorder="1" applyAlignment="1">
      <alignment horizontal="center" vertical="center"/>
    </xf>
    <xf numFmtId="2" fontId="11" fillId="6" borderId="15" xfId="0" applyNumberFormat="1" applyFont="1" applyFill="1" applyBorder="1" applyAlignment="1"/>
    <xf numFmtId="2" fontId="16" fillId="6" borderId="14" xfId="0" applyNumberFormat="1" applyFont="1" applyFill="1" applyBorder="1" applyAlignment="1">
      <alignment vertical="center"/>
    </xf>
    <xf numFmtId="2" fontId="16" fillId="6" borderId="26" xfId="0" applyNumberFormat="1" applyFont="1" applyFill="1" applyBorder="1" applyAlignment="1">
      <alignment vertical="center"/>
    </xf>
    <xf numFmtId="2" fontId="16" fillId="6" borderId="13" xfId="0" applyNumberFormat="1" applyFont="1" applyFill="1" applyBorder="1" applyAlignment="1">
      <alignment vertical="center"/>
    </xf>
    <xf numFmtId="2" fontId="16" fillId="6" borderId="3" xfId="0" applyNumberFormat="1" applyFont="1" applyFill="1" applyBorder="1" applyAlignment="1"/>
    <xf numFmtId="2" fontId="11" fillId="4" borderId="16" xfId="0" applyNumberFormat="1" applyFont="1" applyFill="1" applyBorder="1" applyAlignment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2" fontId="16" fillId="0" borderId="10" xfId="0" applyNumberFormat="1" applyFont="1" applyFill="1" applyBorder="1" applyAlignment="1">
      <alignment horizontal="right" vertical="center"/>
    </xf>
    <xf numFmtId="0" fontId="11" fillId="8" borderId="20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>
      <alignment wrapText="1"/>
    </xf>
    <xf numFmtId="0" fontId="16" fillId="0" borderId="5" xfId="0" applyFont="1" applyFill="1" applyBorder="1" applyAlignment="1">
      <alignment horizontal="center" vertical="center" wrapText="1"/>
    </xf>
    <xf numFmtId="2" fontId="16" fillId="0" borderId="20" xfId="0" applyNumberFormat="1" applyFont="1" applyFill="1" applyBorder="1" applyAlignment="1">
      <alignment vertical="center"/>
    </xf>
    <xf numFmtId="2" fontId="16" fillId="0" borderId="44" xfId="0" applyNumberFormat="1" applyFont="1" applyFill="1" applyBorder="1" applyAlignment="1">
      <alignment vertical="center"/>
    </xf>
    <xf numFmtId="2" fontId="16" fillId="0" borderId="22" xfId="0" applyNumberFormat="1" applyFont="1" applyFill="1" applyBorder="1" applyAlignment="1">
      <alignment vertical="center"/>
    </xf>
    <xf numFmtId="2" fontId="16" fillId="6" borderId="20" xfId="0" applyNumberFormat="1" applyFont="1" applyFill="1" applyBorder="1" applyAlignment="1">
      <alignment vertical="center"/>
    </xf>
    <xf numFmtId="0" fontId="16" fillId="0" borderId="12" xfId="0" applyFont="1" applyFill="1" applyBorder="1" applyAlignment="1">
      <alignment wrapText="1"/>
    </xf>
    <xf numFmtId="2" fontId="16" fillId="6" borderId="10" xfId="0" applyNumberFormat="1" applyFont="1" applyFill="1" applyBorder="1" applyAlignment="1">
      <alignment horizontal="right" vertical="center"/>
    </xf>
    <xf numFmtId="2" fontId="16" fillId="6" borderId="16" xfId="0" applyNumberFormat="1" applyFont="1" applyFill="1" applyBorder="1" applyAlignment="1">
      <alignment horizontal="right" vertical="center"/>
    </xf>
    <xf numFmtId="2" fontId="16" fillId="0" borderId="29" xfId="0" applyNumberFormat="1" applyFont="1" applyFill="1" applyBorder="1" applyAlignment="1">
      <alignment horizontal="right" vertical="center"/>
    </xf>
    <xf numFmtId="2" fontId="16" fillId="0" borderId="23" xfId="0" applyNumberFormat="1" applyFont="1" applyFill="1" applyBorder="1" applyAlignment="1"/>
    <xf numFmtId="2" fontId="16" fillId="0" borderId="17" xfId="0" applyNumberFormat="1" applyFont="1" applyFill="1" applyBorder="1" applyAlignment="1"/>
    <xf numFmtId="2" fontId="16" fillId="6" borderId="2" xfId="0" applyNumberFormat="1" applyFont="1" applyFill="1" applyBorder="1" applyAlignment="1"/>
    <xf numFmtId="0" fontId="11" fillId="8" borderId="6" xfId="0" applyFont="1" applyFill="1" applyBorder="1" applyAlignment="1">
      <alignment horizontal="center" vertical="center" wrapText="1"/>
    </xf>
    <xf numFmtId="2" fontId="11" fillId="6" borderId="5" xfId="0" applyNumberFormat="1" applyFont="1" applyFill="1" applyBorder="1" applyAlignment="1">
      <alignment horizontal="right" vertical="center" wrapText="1"/>
    </xf>
    <xf numFmtId="2" fontId="11" fillId="8" borderId="5" xfId="0" applyNumberFormat="1" applyFont="1" applyFill="1" applyBorder="1" applyAlignment="1">
      <alignment horizontal="right" vertical="center" wrapText="1"/>
    </xf>
    <xf numFmtId="2" fontId="11" fillId="8" borderId="22" xfId="0" applyNumberFormat="1" applyFont="1" applyFill="1" applyBorder="1" applyAlignment="1">
      <alignment horizontal="right" vertical="center" wrapText="1"/>
    </xf>
    <xf numFmtId="2" fontId="11" fillId="8" borderId="20" xfId="0" applyNumberFormat="1" applyFont="1" applyFill="1" applyBorder="1" applyAlignment="1">
      <alignment horizontal="right" vertical="center" wrapText="1"/>
    </xf>
    <xf numFmtId="2" fontId="11" fillId="6" borderId="6" xfId="0" applyNumberFormat="1" applyFont="1" applyFill="1" applyBorder="1" applyAlignment="1">
      <alignment horizontal="right" vertical="center" wrapText="1"/>
    </xf>
    <xf numFmtId="2" fontId="11" fillId="8" borderId="6" xfId="0" applyNumberFormat="1" applyFont="1" applyFill="1" applyBorder="1" applyAlignment="1">
      <alignment horizontal="right" vertical="center" wrapText="1"/>
    </xf>
    <xf numFmtId="2" fontId="11" fillId="8" borderId="28" xfId="0" applyNumberFormat="1" applyFont="1" applyFill="1" applyBorder="1" applyAlignment="1">
      <alignment horizontal="right" vertical="center" wrapText="1"/>
    </xf>
    <xf numFmtId="2" fontId="11" fillId="8" borderId="14" xfId="0" applyNumberFormat="1" applyFont="1" applyFill="1" applyBorder="1" applyAlignment="1">
      <alignment horizontal="right" vertical="center" wrapText="1"/>
    </xf>
    <xf numFmtId="0" fontId="11" fillId="8" borderId="7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/>
    </xf>
    <xf numFmtId="0" fontId="11" fillId="4" borderId="16" xfId="0" applyFont="1" applyFill="1" applyBorder="1" applyAlignment="1">
      <alignment vertical="top" wrapText="1"/>
    </xf>
    <xf numFmtId="0" fontId="11" fillId="6" borderId="3" xfId="0" applyFont="1" applyFill="1" applyBorder="1" applyAlignment="1">
      <alignment vertical="top" wrapText="1"/>
    </xf>
    <xf numFmtId="0" fontId="23" fillId="0" borderId="14" xfId="0" applyFont="1" applyFill="1" applyBorder="1" applyAlignment="1">
      <alignment vertical="top" wrapText="1"/>
    </xf>
    <xf numFmtId="0" fontId="16" fillId="0" borderId="14" xfId="0" applyFont="1" applyFill="1" applyBorder="1" applyAlignment="1">
      <alignment wrapText="1"/>
    </xf>
    <xf numFmtId="2" fontId="12" fillId="0" borderId="0" xfId="0" applyNumberFormat="1" applyFont="1"/>
    <xf numFmtId="182" fontId="11" fillId="7" borderId="36" xfId="0" applyNumberFormat="1" applyFont="1" applyFill="1" applyBorder="1" applyAlignment="1"/>
    <xf numFmtId="2" fontId="11" fillId="0" borderId="17" xfId="0" applyNumberFormat="1" applyFont="1" applyFill="1" applyBorder="1" applyAlignment="1"/>
    <xf numFmtId="2" fontId="11" fillId="0" borderId="34" xfId="0" applyNumberFormat="1" applyFont="1" applyFill="1" applyBorder="1" applyAlignment="1">
      <alignment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9" fontId="3" fillId="3" borderId="2" xfId="0" applyNumberFormat="1" applyFont="1" applyFill="1" applyBorder="1" applyAlignment="1">
      <alignment vertical="center"/>
    </xf>
    <xf numFmtId="0" fontId="7" fillId="3" borderId="2" xfId="0" applyFont="1" applyFill="1" applyBorder="1" applyAlignment="1">
      <alignment wrapText="1"/>
    </xf>
    <xf numFmtId="2" fontId="3" fillId="3" borderId="2" xfId="0" applyNumberFormat="1" applyFont="1" applyFill="1" applyBorder="1" applyAlignment="1">
      <alignment horizontal="center" vertical="center"/>
    </xf>
    <xf numFmtId="2" fontId="3" fillId="3" borderId="23" xfId="0" applyNumberFormat="1" applyFont="1" applyFill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vertical="center"/>
    </xf>
    <xf numFmtId="49" fontId="3" fillId="0" borderId="20" xfId="0" applyNumberFormat="1" applyFont="1" applyFill="1" applyBorder="1" applyAlignment="1">
      <alignment vertical="center" wrapText="1"/>
    </xf>
    <xf numFmtId="2" fontId="3" fillId="5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/>
    <xf numFmtId="0" fontId="6" fillId="0" borderId="6" xfId="0" applyFont="1" applyFill="1" applyBorder="1"/>
    <xf numFmtId="49" fontId="3" fillId="3" borderId="2" xfId="0" applyNumberFormat="1" applyFont="1" applyFill="1" applyBorder="1" applyAlignment="1"/>
    <xf numFmtId="0" fontId="7" fillId="3" borderId="2" xfId="0" applyFont="1" applyFill="1" applyBorder="1"/>
    <xf numFmtId="0" fontId="7" fillId="0" borderId="14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23" fillId="3" borderId="2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left"/>
    </xf>
    <xf numFmtId="2" fontId="11" fillId="6" borderId="22" xfId="0" applyNumberFormat="1" applyFont="1" applyFill="1" applyBorder="1" applyAlignment="1">
      <alignment horizontal="right" vertical="center" wrapText="1"/>
    </xf>
    <xf numFmtId="2" fontId="11" fillId="6" borderId="28" xfId="0" applyNumberFormat="1" applyFont="1" applyFill="1" applyBorder="1" applyAlignment="1">
      <alignment horizontal="right" vertical="center" wrapText="1"/>
    </xf>
    <xf numFmtId="2" fontId="11" fillId="6" borderId="20" xfId="0" applyNumberFormat="1" applyFont="1" applyFill="1" applyBorder="1" applyAlignment="1">
      <alignment horizontal="right" vertical="center" wrapText="1"/>
    </xf>
    <xf numFmtId="2" fontId="11" fillId="6" borderId="14" xfId="0" applyNumberFormat="1" applyFont="1" applyFill="1" applyBorder="1" applyAlignment="1">
      <alignment horizontal="right" vertical="center" wrapText="1"/>
    </xf>
    <xf numFmtId="0" fontId="16" fillId="0" borderId="12" xfId="0" applyFont="1" applyFill="1" applyBorder="1" applyAlignment="1">
      <alignment horizontal="center"/>
    </xf>
    <xf numFmtId="0" fontId="16" fillId="0" borderId="16" xfId="0" applyFont="1" applyFill="1" applyBorder="1" applyAlignment="1">
      <alignment wrapText="1"/>
    </xf>
    <xf numFmtId="2" fontId="16" fillId="6" borderId="10" xfId="0" applyNumberFormat="1" applyFont="1" applyFill="1" applyBorder="1" applyAlignment="1">
      <alignment vertical="center"/>
    </xf>
    <xf numFmtId="0" fontId="11" fillId="0" borderId="2" xfId="0" applyFont="1" applyBorder="1" applyAlignment="1">
      <alignment horizontal="left" wrapText="1"/>
    </xf>
    <xf numFmtId="2" fontId="11" fillId="6" borderId="31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/>
    </xf>
    <xf numFmtId="49" fontId="3" fillId="3" borderId="12" xfId="0" applyNumberFormat="1" applyFont="1" applyFill="1" applyBorder="1" applyAlignment="1">
      <alignment vertical="center"/>
    </xf>
    <xf numFmtId="0" fontId="6" fillId="3" borderId="9" xfId="0" applyFont="1" applyFill="1" applyBorder="1" applyAlignment="1">
      <alignment horizontal="left" vertical="center" wrapText="1"/>
    </xf>
    <xf numFmtId="2" fontId="3" fillId="3" borderId="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vertical="center" wrapText="1"/>
    </xf>
    <xf numFmtId="2" fontId="3" fillId="5" borderId="2" xfId="0" applyNumberFormat="1" applyFont="1" applyFill="1" applyBorder="1" applyAlignment="1">
      <alignment horizontal="center" vertical="center"/>
    </xf>
    <xf numFmtId="2" fontId="3" fillId="6" borderId="3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2" fontId="3" fillId="6" borderId="2" xfId="0" applyNumberFormat="1" applyFont="1" applyFill="1" applyBorder="1" applyAlignment="1">
      <alignment horizontal="center" vertical="center"/>
    </xf>
    <xf numFmtId="2" fontId="3" fillId="6" borderId="17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vertical="center" wrapText="1"/>
    </xf>
    <xf numFmtId="0" fontId="11" fillId="0" borderId="9" xfId="0" applyFont="1" applyBorder="1" applyAlignment="1">
      <alignment wrapText="1"/>
    </xf>
    <xf numFmtId="0" fontId="11" fillId="5" borderId="9" xfId="0" applyFont="1" applyFill="1" applyBorder="1" applyAlignment="1">
      <alignment wrapText="1"/>
    </xf>
    <xf numFmtId="0" fontId="16" fillId="0" borderId="9" xfId="0" applyFont="1" applyBorder="1" applyAlignment="1">
      <alignment wrapText="1"/>
    </xf>
    <xf numFmtId="2" fontId="11" fillId="2" borderId="31" xfId="0" applyNumberFormat="1" applyFont="1" applyFill="1" applyBorder="1" applyAlignment="1">
      <alignment vertical="center"/>
    </xf>
    <xf numFmtId="2" fontId="16" fillId="2" borderId="9" xfId="0" applyNumberFormat="1" applyFont="1" applyFill="1" applyBorder="1" applyAlignment="1">
      <alignment vertical="center"/>
    </xf>
    <xf numFmtId="2" fontId="16" fillId="2" borderId="31" xfId="0" applyNumberFormat="1" applyFont="1" applyFill="1" applyBorder="1" applyAlignment="1">
      <alignment vertical="center"/>
    </xf>
    <xf numFmtId="2" fontId="16" fillId="2" borderId="12" xfId="0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0" fontId="16" fillId="0" borderId="6" xfId="0" applyFont="1" applyBorder="1" applyAlignment="1">
      <alignment wrapText="1"/>
    </xf>
    <xf numFmtId="2" fontId="11" fillId="6" borderId="28" xfId="0" applyNumberFormat="1" applyFont="1" applyFill="1" applyBorder="1" applyAlignment="1">
      <alignment vertical="center"/>
    </xf>
    <xf numFmtId="2" fontId="16" fillId="0" borderId="28" xfId="0" applyNumberFormat="1" applyFont="1" applyFill="1" applyBorder="1" applyAlignment="1">
      <alignment vertical="center"/>
    </xf>
    <xf numFmtId="0" fontId="11" fillId="0" borderId="5" xfId="0" applyFont="1" applyBorder="1" applyAlignment="1">
      <alignment wrapText="1"/>
    </xf>
    <xf numFmtId="2" fontId="11" fillId="2" borderId="2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5" borderId="31" xfId="0" applyFont="1" applyFill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49" fontId="11" fillId="6" borderId="22" xfId="0" applyNumberFormat="1" applyFont="1" applyFill="1" applyBorder="1" applyAlignment="1">
      <alignment horizontal="center" vertical="center"/>
    </xf>
    <xf numFmtId="49" fontId="11" fillId="0" borderId="28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Border="1" applyAlignment="1">
      <alignment horizontal="center"/>
    </xf>
    <xf numFmtId="49" fontId="11" fillId="0" borderId="23" xfId="0" applyNumberFormat="1" applyFont="1" applyFill="1" applyBorder="1" applyAlignment="1">
      <alignment horizontal="center"/>
    </xf>
    <xf numFmtId="49" fontId="11" fillId="0" borderId="28" xfId="0" applyNumberFormat="1" applyFont="1" applyFill="1" applyBorder="1" applyAlignment="1">
      <alignment horizontal="center" vertical="center" wrapText="1"/>
    </xf>
    <xf numFmtId="49" fontId="11" fillId="0" borderId="27" xfId="0" applyNumberFormat="1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49" fontId="11" fillId="4" borderId="23" xfId="0" applyNumberFormat="1" applyFont="1" applyFill="1" applyBorder="1" applyAlignment="1">
      <alignment horizontal="center" vertical="center"/>
    </xf>
    <xf numFmtId="49" fontId="11" fillId="2" borderId="23" xfId="0" applyNumberFormat="1" applyFont="1" applyFill="1" applyBorder="1" applyAlignment="1">
      <alignment horizontal="center" vertical="center"/>
    </xf>
    <xf numFmtId="49" fontId="16" fillId="0" borderId="31" xfId="0" applyNumberFormat="1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/>
    </xf>
    <xf numFmtId="2" fontId="16" fillId="6" borderId="38" xfId="0" applyNumberFormat="1" applyFont="1" applyFill="1" applyBorder="1" applyAlignment="1">
      <alignment horizontal="right" vertical="center"/>
    </xf>
    <xf numFmtId="2" fontId="11" fillId="6" borderId="33" xfId="0" applyNumberFormat="1" applyFont="1" applyFill="1" applyBorder="1" applyAlignment="1"/>
    <xf numFmtId="2" fontId="11" fillId="0" borderId="10" xfId="0" applyNumberFormat="1" applyFont="1" applyFill="1" applyBorder="1" applyAlignment="1"/>
    <xf numFmtId="0" fontId="11" fillId="8" borderId="6" xfId="0" applyFont="1" applyFill="1" applyBorder="1" applyAlignment="1">
      <alignment horizontal="center"/>
    </xf>
    <xf numFmtId="2" fontId="11" fillId="2" borderId="28" xfId="0" applyNumberFormat="1" applyFont="1" applyFill="1" applyBorder="1" applyAlignment="1"/>
    <xf numFmtId="2" fontId="11" fillId="8" borderId="28" xfId="0" applyNumberFormat="1" applyFont="1" applyFill="1" applyBorder="1" applyAlignment="1"/>
    <xf numFmtId="2" fontId="11" fillId="8" borderId="14" xfId="0" applyNumberFormat="1" applyFont="1" applyFill="1" applyBorder="1" applyAlignment="1"/>
    <xf numFmtId="2" fontId="11" fillId="2" borderId="14" xfId="0" applyNumberFormat="1" applyFont="1" applyFill="1" applyBorder="1" applyAlignment="1"/>
    <xf numFmtId="0" fontId="11" fillId="0" borderId="16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center" vertical="center" wrapText="1"/>
    </xf>
    <xf numFmtId="2" fontId="11" fillId="6" borderId="10" xfId="0" applyNumberFormat="1" applyFont="1" applyFill="1" applyBorder="1" applyAlignment="1">
      <alignment horizontal="right" vertical="center" wrapText="1"/>
    </xf>
    <xf numFmtId="2" fontId="11" fillId="6" borderId="29" xfId="0" applyNumberFormat="1" applyFont="1" applyFill="1" applyBorder="1" applyAlignment="1">
      <alignment horizontal="right" vertical="center" wrapText="1"/>
    </xf>
    <xf numFmtId="2" fontId="11" fillId="8" borderId="10" xfId="0" applyNumberFormat="1" applyFont="1" applyFill="1" applyBorder="1" applyAlignment="1">
      <alignment horizontal="right" vertical="center" wrapText="1"/>
    </xf>
    <xf numFmtId="2" fontId="11" fillId="8" borderId="29" xfId="0" applyNumberFormat="1" applyFont="1" applyFill="1" applyBorder="1" applyAlignment="1">
      <alignment horizontal="right" vertical="center" wrapText="1"/>
    </xf>
    <xf numFmtId="2" fontId="11" fillId="8" borderId="16" xfId="0" applyNumberFormat="1" applyFont="1" applyFill="1" applyBorder="1" applyAlignment="1">
      <alignment horizontal="right" vertical="center" wrapText="1"/>
    </xf>
    <xf numFmtId="2" fontId="1" fillId="0" borderId="0" xfId="0" applyNumberFormat="1" applyFont="1"/>
    <xf numFmtId="49" fontId="11" fillId="6" borderId="28" xfId="0" applyNumberFormat="1" applyFont="1" applyFill="1" applyBorder="1" applyAlignment="1">
      <alignment horizontal="center" vertical="center"/>
    </xf>
    <xf numFmtId="49" fontId="11" fillId="2" borderId="23" xfId="0" applyNumberFormat="1" applyFont="1" applyFill="1" applyBorder="1" applyAlignment="1">
      <alignment horizontal="center"/>
    </xf>
    <xf numFmtId="49" fontId="11" fillId="3" borderId="23" xfId="0" applyNumberFormat="1" applyFont="1" applyFill="1" applyBorder="1" applyAlignment="1">
      <alignment horizontal="center" vertical="center"/>
    </xf>
    <xf numFmtId="49" fontId="11" fillId="0" borderId="22" xfId="0" applyNumberFormat="1" applyFont="1" applyFill="1" applyBorder="1" applyAlignment="1">
      <alignment horizontal="center" vertical="center"/>
    </xf>
    <xf numFmtId="49" fontId="16" fillId="0" borderId="27" xfId="0" applyNumberFormat="1" applyFont="1" applyFill="1" applyBorder="1" applyAlignment="1">
      <alignment horizontal="center"/>
    </xf>
    <xf numFmtId="0" fontId="16" fillId="0" borderId="30" xfId="0" applyFont="1" applyFill="1" applyBorder="1" applyAlignment="1">
      <alignment horizontal="center"/>
    </xf>
    <xf numFmtId="0" fontId="16" fillId="0" borderId="29" xfId="0" applyFont="1" applyFill="1" applyBorder="1" applyAlignment="1">
      <alignment horizontal="center"/>
    </xf>
    <xf numFmtId="49" fontId="11" fillId="3" borderId="23" xfId="0" applyNumberFormat="1" applyFont="1" applyFill="1" applyBorder="1" applyAlignment="1">
      <alignment horizontal="center"/>
    </xf>
    <xf numFmtId="49" fontId="11" fillId="8" borderId="22" xfId="0" applyNumberFormat="1" applyFont="1" applyFill="1" applyBorder="1" applyAlignment="1">
      <alignment horizontal="center"/>
    </xf>
    <xf numFmtId="49" fontId="11" fillId="8" borderId="27" xfId="0" applyNumberFormat="1" applyFont="1" applyFill="1" applyBorder="1" applyAlignment="1">
      <alignment horizontal="center"/>
    </xf>
    <xf numFmtId="49" fontId="16" fillId="8" borderId="31" xfId="0" applyNumberFormat="1" applyFont="1" applyFill="1" applyBorder="1" applyAlignment="1">
      <alignment horizontal="center"/>
    </xf>
    <xf numFmtId="49" fontId="11" fillId="8" borderId="22" xfId="0" applyNumberFormat="1" applyFont="1" applyFill="1" applyBorder="1" applyAlignment="1">
      <alignment horizontal="center" vertical="center" wrapText="1"/>
    </xf>
    <xf numFmtId="49" fontId="11" fillId="8" borderId="28" xfId="0" applyNumberFormat="1" applyFont="1" applyFill="1" applyBorder="1" applyAlignment="1">
      <alignment horizontal="center" vertical="center" wrapText="1"/>
    </xf>
    <xf numFmtId="49" fontId="11" fillId="8" borderId="29" xfId="0" applyNumberFormat="1" applyFont="1" applyFill="1" applyBorder="1" applyAlignment="1">
      <alignment horizontal="center" vertical="center" wrapText="1"/>
    </xf>
    <xf numFmtId="49" fontId="11" fillId="8" borderId="28" xfId="0" applyNumberFormat="1" applyFont="1" applyFill="1" applyBorder="1" applyAlignment="1">
      <alignment horizontal="center"/>
    </xf>
    <xf numFmtId="49" fontId="11" fillId="6" borderId="23" xfId="0" applyNumberFormat="1" applyFont="1" applyFill="1" applyBorder="1" applyAlignment="1">
      <alignment horizontal="center"/>
    </xf>
    <xf numFmtId="49" fontId="11" fillId="0" borderId="27" xfId="0" applyNumberFormat="1" applyFont="1" applyFill="1" applyBorder="1" applyAlignment="1">
      <alignment horizontal="center"/>
    </xf>
    <xf numFmtId="49" fontId="11" fillId="0" borderId="30" xfId="0" applyNumberFormat="1" applyFont="1" applyFill="1" applyBorder="1" applyAlignment="1">
      <alignment horizontal="center"/>
    </xf>
    <xf numFmtId="49" fontId="16" fillId="0" borderId="30" xfId="0" applyNumberFormat="1" applyFont="1" applyFill="1" applyBorder="1" applyAlignment="1">
      <alignment horizontal="center"/>
    </xf>
    <xf numFmtId="49" fontId="11" fillId="6" borderId="23" xfId="0" applyNumberFormat="1" applyFont="1" applyFill="1" applyBorder="1" applyAlignment="1">
      <alignment horizontal="center" vertical="center" wrapText="1"/>
    </xf>
    <xf numFmtId="49" fontId="11" fillId="0" borderId="44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49" fontId="16" fillId="0" borderId="25" xfId="0" applyNumberFormat="1" applyFont="1" applyFill="1" applyBorder="1" applyAlignment="1">
      <alignment horizontal="center" vertical="center"/>
    </xf>
    <xf numFmtId="0" fontId="16" fillId="0" borderId="9" xfId="0" applyFont="1" applyBorder="1" applyAlignment="1">
      <alignment horizontal="left" vertical="center" wrapText="1"/>
    </xf>
    <xf numFmtId="2" fontId="16" fillId="2" borderId="2" xfId="0" applyNumberFormat="1" applyFont="1" applyFill="1" applyBorder="1" applyAlignment="1">
      <alignment vertical="center"/>
    </xf>
    <xf numFmtId="2" fontId="16" fillId="2" borderId="23" xfId="0" applyNumberFormat="1" applyFont="1" applyFill="1" applyBorder="1" applyAlignment="1">
      <alignment vertical="center"/>
    </xf>
    <xf numFmtId="2" fontId="16" fillId="2" borderId="3" xfId="0" applyNumberFormat="1" applyFont="1" applyFill="1" applyBorder="1" applyAlignment="1">
      <alignment vertical="center"/>
    </xf>
    <xf numFmtId="0" fontId="11" fillId="0" borderId="16" xfId="0" applyFont="1" applyFill="1" applyBorder="1"/>
    <xf numFmtId="0" fontId="11" fillId="0" borderId="2" xfId="0" applyFont="1" applyBorder="1" applyAlignment="1">
      <alignment wrapText="1"/>
    </xf>
    <xf numFmtId="2" fontId="16" fillId="0" borderId="3" xfId="0" applyNumberFormat="1" applyFont="1" applyFill="1" applyBorder="1" applyAlignment="1">
      <alignment vertical="center"/>
    </xf>
    <xf numFmtId="2" fontId="10" fillId="0" borderId="0" xfId="0" applyNumberFormat="1" applyFont="1" applyFill="1" applyBorder="1"/>
    <xf numFmtId="0" fontId="0" fillId="0" borderId="0" xfId="0" applyFill="1" applyBorder="1"/>
    <xf numFmtId="0" fontId="9" fillId="0" borderId="0" xfId="0" applyFont="1" applyFill="1" applyBorder="1"/>
    <xf numFmtId="2" fontId="11" fillId="0" borderId="36" xfId="0" applyNumberFormat="1" applyFont="1" applyFill="1" applyBorder="1" applyAlignment="1"/>
    <xf numFmtId="2" fontId="11" fillId="0" borderId="44" xfId="0" applyNumberFormat="1" applyFont="1" applyFill="1" applyBorder="1" applyAlignment="1">
      <alignment vertical="center"/>
    </xf>
    <xf numFmtId="182" fontId="16" fillId="2" borderId="36" xfId="0" applyNumberFormat="1" applyFont="1" applyFill="1" applyBorder="1" applyAlignment="1"/>
    <xf numFmtId="182" fontId="16" fillId="2" borderId="34" xfId="0" applyNumberFormat="1" applyFont="1" applyFill="1" applyBorder="1" applyAlignment="1"/>
    <xf numFmtId="2" fontId="16" fillId="0" borderId="38" xfId="0" applyNumberFormat="1" applyFont="1" applyFill="1" applyBorder="1" applyAlignment="1">
      <alignment horizontal="right" vertical="center"/>
    </xf>
    <xf numFmtId="2" fontId="11" fillId="0" borderId="32" xfId="0" applyNumberFormat="1" applyFont="1" applyFill="1" applyBorder="1" applyAlignment="1">
      <alignment vertical="center"/>
    </xf>
    <xf numFmtId="2" fontId="16" fillId="0" borderId="34" xfId="0" applyNumberFormat="1" applyFont="1" applyFill="1" applyBorder="1" applyAlignment="1">
      <alignment vertical="center"/>
    </xf>
    <xf numFmtId="2" fontId="16" fillId="2" borderId="34" xfId="0" applyNumberFormat="1" applyFont="1" applyFill="1" applyBorder="1" applyAlignment="1">
      <alignment vertical="center"/>
    </xf>
    <xf numFmtId="2" fontId="16" fillId="0" borderId="17" xfId="0" applyNumberFormat="1" applyFont="1" applyFill="1" applyBorder="1" applyAlignment="1">
      <alignment vertical="center"/>
    </xf>
    <xf numFmtId="2" fontId="16" fillId="2" borderId="17" xfId="0" applyNumberFormat="1" applyFont="1" applyFill="1" applyBorder="1" applyAlignment="1">
      <alignment vertical="center"/>
    </xf>
    <xf numFmtId="2" fontId="11" fillId="3" borderId="17" xfId="0" applyNumberFormat="1" applyFont="1" applyFill="1" applyBorder="1" applyAlignment="1">
      <alignment vertical="center"/>
    </xf>
    <xf numFmtId="2" fontId="11" fillId="3" borderId="17" xfId="0" applyNumberFormat="1" applyFont="1" applyFill="1" applyBorder="1" applyAlignment="1"/>
    <xf numFmtId="2" fontId="11" fillId="8" borderId="44" xfId="0" applyNumberFormat="1" applyFont="1" applyFill="1" applyBorder="1" applyAlignment="1"/>
    <xf numFmtId="2" fontId="11" fillId="8" borderId="32" xfId="0" applyNumberFormat="1" applyFont="1" applyFill="1" applyBorder="1" applyAlignment="1"/>
    <xf numFmtId="2" fontId="16" fillId="8" borderId="32" xfId="0" applyNumberFormat="1" applyFont="1" applyFill="1" applyBorder="1" applyAlignment="1"/>
    <xf numFmtId="2" fontId="16" fillId="8" borderId="34" xfId="0" applyNumberFormat="1" applyFont="1" applyFill="1" applyBorder="1" applyAlignment="1"/>
    <xf numFmtId="2" fontId="11" fillId="8" borderId="44" xfId="0" applyNumberFormat="1" applyFont="1" applyFill="1" applyBorder="1" applyAlignment="1">
      <alignment horizontal="right" vertical="center" wrapText="1"/>
    </xf>
    <xf numFmtId="2" fontId="11" fillId="8" borderId="33" xfId="0" applyNumberFormat="1" applyFont="1" applyFill="1" applyBorder="1" applyAlignment="1">
      <alignment horizontal="right" vertical="center" wrapText="1"/>
    </xf>
    <xf numFmtId="2" fontId="11" fillId="8" borderId="38" xfId="0" applyNumberFormat="1" applyFont="1" applyFill="1" applyBorder="1" applyAlignment="1">
      <alignment horizontal="right" vertical="center" wrapText="1"/>
    </xf>
    <xf numFmtId="2" fontId="11" fillId="8" borderId="33" xfId="0" applyNumberFormat="1" applyFont="1" applyFill="1" applyBorder="1" applyAlignment="1"/>
    <xf numFmtId="182" fontId="16" fillId="2" borderId="17" xfId="0" applyNumberFormat="1" applyFont="1" applyFill="1" applyBorder="1" applyAlignment="1">
      <alignment vertical="center"/>
    </xf>
    <xf numFmtId="182" fontId="16" fillId="2" borderId="7" xfId="0" applyNumberFormat="1" applyFont="1" applyFill="1" applyBorder="1" applyAlignment="1"/>
    <xf numFmtId="2" fontId="11" fillId="0" borderId="7" xfId="0" applyNumberFormat="1" applyFont="1" applyFill="1" applyBorder="1" applyAlignment="1">
      <alignment horizontal="right" vertical="center"/>
    </xf>
    <xf numFmtId="2" fontId="11" fillId="3" borderId="7" xfId="0" applyNumberFormat="1" applyFont="1" applyFill="1" applyBorder="1" applyAlignment="1">
      <alignment vertical="center"/>
    </xf>
    <xf numFmtId="2" fontId="11" fillId="3" borderId="7" xfId="0" applyNumberFormat="1" applyFont="1" applyFill="1" applyBorder="1" applyAlignment="1"/>
    <xf numFmtId="2" fontId="11" fillId="8" borderId="7" xfId="0" applyNumberFormat="1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center" vertical="center"/>
    </xf>
    <xf numFmtId="182" fontId="11" fillId="7" borderId="5" xfId="0" applyNumberFormat="1" applyFont="1" applyFill="1" applyBorder="1" applyAlignment="1"/>
    <xf numFmtId="182" fontId="11" fillId="2" borderId="10" xfId="0" applyNumberFormat="1" applyFont="1" applyFill="1" applyBorder="1" applyAlignment="1"/>
    <xf numFmtId="2" fontId="11" fillId="4" borderId="1" xfId="0" applyNumberFormat="1" applyFont="1" applyFill="1" applyBorder="1" applyAlignment="1">
      <alignment vertical="center"/>
    </xf>
    <xf numFmtId="2" fontId="11" fillId="2" borderId="6" xfId="0" applyNumberFormat="1" applyFont="1" applyFill="1" applyBorder="1" applyAlignment="1"/>
    <xf numFmtId="2" fontId="16" fillId="8" borderId="8" xfId="0" applyNumberFormat="1" applyFont="1" applyFill="1" applyBorder="1" applyAlignment="1"/>
    <xf numFmtId="2" fontId="11" fillId="0" borderId="6" xfId="0" applyNumberFormat="1" applyFont="1" applyFill="1" applyBorder="1" applyAlignment="1"/>
    <xf numFmtId="2" fontId="3" fillId="0" borderId="0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49" fontId="7" fillId="4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2" fontId="3" fillId="4" borderId="23" xfId="0" applyNumberFormat="1" applyFont="1" applyFill="1" applyBorder="1" applyAlignment="1">
      <alignment horizontal="center" vertical="center" wrapText="1"/>
    </xf>
    <xf numFmtId="2" fontId="3" fillId="4" borderId="17" xfId="0" applyNumberFormat="1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23" xfId="0" applyNumberFormat="1" applyFont="1" applyFill="1" applyBorder="1" applyAlignment="1">
      <alignment horizontal="center" vertical="center"/>
    </xf>
    <xf numFmtId="2" fontId="3" fillId="4" borderId="3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6" borderId="9" xfId="0" applyNumberFormat="1" applyFont="1" applyFill="1" applyBorder="1" applyAlignment="1">
      <alignment horizontal="center" vertical="center"/>
    </xf>
    <xf numFmtId="2" fontId="3" fillId="5" borderId="3" xfId="0" applyNumberFormat="1" applyFont="1" applyFill="1" applyBorder="1" applyAlignment="1">
      <alignment horizontal="center"/>
    </xf>
    <xf numFmtId="2" fontId="3" fillId="3" borderId="3" xfId="0" applyNumberFormat="1" applyFont="1" applyFill="1" applyBorder="1" applyAlignment="1">
      <alignment horizontal="center"/>
    </xf>
    <xf numFmtId="2" fontId="3" fillId="0" borderId="13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2" fontId="3" fillId="0" borderId="13" xfId="0" applyNumberFormat="1" applyFont="1" applyFill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 wrapText="1"/>
    </xf>
    <xf numFmtId="2" fontId="3" fillId="0" borderId="16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20" xfId="0" applyNumberFormat="1" applyFont="1" applyFill="1" applyBorder="1" applyAlignment="1">
      <alignment horizontal="center" vertical="center" wrapText="1"/>
    </xf>
    <xf numFmtId="2" fontId="3" fillId="3" borderId="12" xfId="0" applyNumberFormat="1" applyFont="1" applyFill="1" applyBorder="1" applyAlignment="1">
      <alignment horizontal="center" vertical="center"/>
    </xf>
    <xf numFmtId="2" fontId="3" fillId="4" borderId="20" xfId="0" applyNumberFormat="1" applyFont="1" applyFill="1" applyBorder="1" applyAlignment="1">
      <alignment horizontal="center" vertical="center" wrapText="1"/>
    </xf>
    <xf numFmtId="2" fontId="3" fillId="5" borderId="14" xfId="0" applyNumberFormat="1" applyFont="1" applyFill="1" applyBorder="1" applyAlignment="1">
      <alignment horizontal="center" vertical="center" wrapText="1"/>
    </xf>
    <xf numFmtId="2" fontId="3" fillId="5" borderId="16" xfId="0" applyNumberFormat="1" applyFont="1" applyFill="1" applyBorder="1" applyAlignment="1">
      <alignment horizontal="center" vertical="center" wrapText="1"/>
    </xf>
    <xf numFmtId="2" fontId="3" fillId="5" borderId="13" xfId="0" applyNumberFormat="1" applyFont="1" applyFill="1" applyBorder="1" applyAlignment="1">
      <alignment horizontal="center" vertical="center" wrapText="1"/>
    </xf>
    <xf numFmtId="2" fontId="3" fillId="5" borderId="11" xfId="0" applyNumberFormat="1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0" borderId="16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/>
    </xf>
    <xf numFmtId="0" fontId="1" fillId="0" borderId="7" xfId="0" applyFont="1" applyBorder="1"/>
    <xf numFmtId="0" fontId="0" fillId="0" borderId="7" xfId="0" applyBorder="1"/>
    <xf numFmtId="2" fontId="1" fillId="0" borderId="7" xfId="0" applyNumberFormat="1" applyFont="1" applyBorder="1"/>
    <xf numFmtId="0" fontId="1" fillId="0" borderId="8" xfId="0" applyFont="1" applyBorder="1"/>
    <xf numFmtId="2" fontId="1" fillId="0" borderId="8" xfId="0" applyNumberFormat="1" applyFont="1" applyBorder="1"/>
    <xf numFmtId="0" fontId="1" fillId="0" borderId="6" xfId="0" applyFont="1" applyBorder="1"/>
    <xf numFmtId="2" fontId="1" fillId="0" borderId="6" xfId="0" applyNumberFormat="1" applyFont="1" applyBorder="1"/>
    <xf numFmtId="0" fontId="0" fillId="0" borderId="8" xfId="0" applyBorder="1"/>
    <xf numFmtId="2" fontId="1" fillId="2" borderId="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2" fontId="3" fillId="2" borderId="14" xfId="0" applyNumberFormat="1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2" fontId="3" fillId="2" borderId="23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27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20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2" fontId="1" fillId="2" borderId="1" xfId="0" applyNumberFormat="1" applyFont="1" applyFill="1" applyBorder="1"/>
    <xf numFmtId="2" fontId="3" fillId="2" borderId="11" xfId="0" applyNumberFormat="1" applyFont="1" applyFill="1" applyBorder="1" applyAlignment="1">
      <alignment horizontal="center" vertical="center"/>
    </xf>
    <xf numFmtId="2" fontId="16" fillId="0" borderId="13" xfId="0" applyNumberFormat="1" applyFont="1" applyFill="1" applyBorder="1" applyAlignment="1">
      <alignment horizontal="right" vertical="center"/>
    </xf>
    <xf numFmtId="2" fontId="16" fillId="0" borderId="14" xfId="0" applyNumberFormat="1" applyFont="1" applyFill="1" applyBorder="1" applyAlignment="1">
      <alignment horizontal="right" vertical="center"/>
    </xf>
    <xf numFmtId="2" fontId="16" fillId="0" borderId="3" xfId="0" applyNumberFormat="1" applyFont="1" applyFill="1" applyBorder="1" applyAlignment="1">
      <alignment horizontal="right" vertical="center"/>
    </xf>
    <xf numFmtId="2" fontId="16" fillId="0" borderId="11" xfId="0" applyNumberFormat="1" applyFont="1" applyFill="1" applyBorder="1" applyAlignment="1">
      <alignment horizontal="right" vertical="center"/>
    </xf>
    <xf numFmtId="2" fontId="16" fillId="0" borderId="26" xfId="0" applyNumberFormat="1" applyFont="1" applyFill="1" applyBorder="1" applyAlignment="1">
      <alignment horizontal="right" vertical="center"/>
    </xf>
    <xf numFmtId="2" fontId="16" fillId="0" borderId="2" xfId="0" applyNumberFormat="1" applyFont="1" applyFill="1" applyBorder="1" applyAlignment="1">
      <alignment horizontal="right" vertical="center"/>
    </xf>
    <xf numFmtId="2" fontId="16" fillId="0" borderId="1" xfId="0" applyNumberFormat="1" applyFont="1" applyFill="1" applyBorder="1" applyAlignment="1">
      <alignment horizontal="right" vertical="center"/>
    </xf>
    <xf numFmtId="2" fontId="16" fillId="0" borderId="8" xfId="0" applyNumberFormat="1" applyFont="1" applyFill="1" applyBorder="1" applyAlignment="1">
      <alignment horizontal="right" vertical="center"/>
    </xf>
    <xf numFmtId="2" fontId="16" fillId="2" borderId="3" xfId="0" applyNumberFormat="1" applyFont="1" applyFill="1" applyBorder="1" applyAlignment="1">
      <alignment horizontal="right" vertical="center"/>
    </xf>
    <xf numFmtId="2" fontId="16" fillId="2" borderId="2" xfId="0" applyNumberFormat="1" applyFont="1" applyFill="1" applyBorder="1" applyAlignment="1">
      <alignment horizontal="right" vertical="center"/>
    </xf>
    <xf numFmtId="2" fontId="0" fillId="0" borderId="0" xfId="0" applyNumberFormat="1"/>
    <xf numFmtId="2" fontId="3" fillId="2" borderId="1" xfId="0" applyNumberFormat="1" applyFont="1" applyFill="1" applyBorder="1" applyAlignment="1">
      <alignment horizontal="center" vertical="center"/>
    </xf>
    <xf numFmtId="2" fontId="11" fillId="0" borderId="8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/>
    <xf numFmtId="0" fontId="6" fillId="0" borderId="15" xfId="0" applyFont="1" applyFill="1" applyBorder="1"/>
    <xf numFmtId="0" fontId="6" fillId="0" borderId="13" xfId="0" applyFont="1" applyFill="1" applyBorder="1"/>
    <xf numFmtId="0" fontId="6" fillId="0" borderId="11" xfId="0" applyFont="1" applyFill="1" applyBorder="1"/>
    <xf numFmtId="0" fontId="6" fillId="0" borderId="20" xfId="0" applyFont="1" applyFill="1" applyBorder="1"/>
    <xf numFmtId="0" fontId="6" fillId="0" borderId="16" xfId="0" applyFont="1" applyFill="1" applyBorder="1"/>
    <xf numFmtId="0" fontId="6" fillId="0" borderId="11" xfId="0" applyFont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wrapText="1"/>
    </xf>
    <xf numFmtId="0" fontId="11" fillId="0" borderId="11" xfId="0" applyFont="1" applyBorder="1" applyAlignment="1">
      <alignment horizontal="left" vertical="center" wrapText="1"/>
    </xf>
    <xf numFmtId="2" fontId="26" fillId="0" borderId="0" xfId="0" applyNumberFormat="1" applyFont="1" applyFill="1" applyBorder="1"/>
    <xf numFmtId="0" fontId="26" fillId="0" borderId="0" xfId="0" applyFont="1"/>
    <xf numFmtId="0" fontId="26" fillId="0" borderId="0" xfId="0" applyFont="1" applyBorder="1"/>
    <xf numFmtId="0" fontId="10" fillId="10" borderId="15" xfId="0" applyFont="1" applyFill="1" applyBorder="1" applyAlignment="1">
      <alignment wrapText="1"/>
    </xf>
    <xf numFmtId="2" fontId="11" fillId="6" borderId="4" xfId="0" applyNumberFormat="1" applyFont="1" applyFill="1" applyBorder="1" applyAlignment="1"/>
    <xf numFmtId="2" fontId="11" fillId="2" borderId="9" xfId="0" applyNumberFormat="1" applyFont="1" applyFill="1" applyBorder="1" applyAlignment="1">
      <alignment vertical="center"/>
    </xf>
    <xf numFmtId="2" fontId="11" fillId="2" borderId="6" xfId="0" applyNumberFormat="1" applyFont="1" applyFill="1" applyBorder="1" applyAlignment="1"/>
    <xf numFmtId="2" fontId="11" fillId="2" borderId="9" xfId="0" applyNumberFormat="1" applyFont="1" applyFill="1" applyBorder="1" applyAlignment="1"/>
    <xf numFmtId="182" fontId="11" fillId="6" borderId="2" xfId="0" applyNumberFormat="1" applyFont="1" applyFill="1" applyBorder="1" applyAlignment="1">
      <alignment vertical="center"/>
    </xf>
    <xf numFmtId="182" fontId="11" fillId="7" borderId="35" xfId="0" applyNumberFormat="1" applyFont="1" applyFill="1" applyBorder="1" applyAlignment="1"/>
    <xf numFmtId="182" fontId="11" fillId="2" borderId="0" xfId="0" applyNumberFormat="1" applyFont="1" applyFill="1" applyBorder="1" applyAlignment="1"/>
    <xf numFmtId="2" fontId="11" fillId="0" borderId="23" xfId="0" applyNumberFormat="1" applyFont="1" applyFill="1" applyBorder="1" applyAlignment="1"/>
    <xf numFmtId="0" fontId="16" fillId="0" borderId="13" xfId="0" applyFont="1" applyFill="1" applyBorder="1" applyAlignment="1">
      <alignment horizontal="left" vertical="center"/>
    </xf>
    <xf numFmtId="0" fontId="16" fillId="0" borderId="10" xfId="0" applyFont="1" applyFill="1" applyBorder="1" applyAlignment="1">
      <alignment horizontal="center" vertical="center"/>
    </xf>
    <xf numFmtId="49" fontId="16" fillId="0" borderId="28" xfId="0" applyNumberFormat="1" applyFont="1" applyFill="1" applyBorder="1" applyAlignment="1">
      <alignment horizontal="center" vertical="center"/>
    </xf>
    <xf numFmtId="0" fontId="16" fillId="0" borderId="7" xfId="0" applyFont="1" applyBorder="1" applyAlignment="1">
      <alignment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6" xfId="0" applyFont="1" applyFill="1" applyBorder="1"/>
    <xf numFmtId="0" fontId="16" fillId="0" borderId="8" xfId="0" applyFont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27" fillId="0" borderId="6" xfId="0" applyFont="1" applyBorder="1" applyAlignment="1">
      <alignment wrapText="1"/>
    </xf>
    <xf numFmtId="49" fontId="11" fillId="2" borderId="10" xfId="0" applyNumberFormat="1" applyFont="1" applyFill="1" applyBorder="1"/>
    <xf numFmtId="2" fontId="3" fillId="6" borderId="9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2" fontId="1" fillId="2" borderId="9" xfId="0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2" fontId="11" fillId="6" borderId="7" xfId="0" applyNumberFormat="1" applyFont="1" applyFill="1" applyBorder="1" applyAlignment="1">
      <alignment horizontal="right" vertical="center"/>
    </xf>
    <xf numFmtId="0" fontId="11" fillId="6" borderId="5" xfId="0" applyFont="1" applyFill="1" applyBorder="1" applyAlignment="1">
      <alignment wrapText="1"/>
    </xf>
    <xf numFmtId="0" fontId="11" fillId="0" borderId="6" xfId="0" applyFont="1" applyFill="1" applyBorder="1" applyAlignment="1">
      <alignment wrapText="1"/>
    </xf>
    <xf numFmtId="0" fontId="11" fillId="0" borderId="6" xfId="0" applyFont="1" applyFill="1" applyBorder="1"/>
    <xf numFmtId="182" fontId="11" fillId="6" borderId="28" xfId="0" applyNumberFormat="1" applyFont="1" applyFill="1" applyBorder="1" applyAlignment="1"/>
    <xf numFmtId="182" fontId="11" fillId="6" borderId="6" xfId="0" applyNumberFormat="1" applyFont="1" applyFill="1" applyBorder="1" applyAlignment="1"/>
    <xf numFmtId="2" fontId="11" fillId="6" borderId="1" xfId="0" applyNumberFormat="1" applyFont="1" applyFill="1" applyBorder="1" applyAlignment="1">
      <alignment horizontal="right" vertical="center"/>
    </xf>
    <xf numFmtId="0" fontId="11" fillId="0" borderId="28" xfId="0" applyFont="1" applyFill="1" applyBorder="1" applyAlignment="1">
      <alignment horizontal="center"/>
    </xf>
    <xf numFmtId="0" fontId="16" fillId="8" borderId="5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2" fontId="1" fillId="2" borderId="12" xfId="0" applyNumberFormat="1" applyFont="1" applyFill="1" applyBorder="1" applyAlignment="1">
      <alignment horizontal="center" vertical="center"/>
    </xf>
    <xf numFmtId="2" fontId="1" fillId="3" borderId="12" xfId="0" applyNumberFormat="1" applyFont="1" applyFill="1" applyBorder="1" applyAlignment="1">
      <alignment horizontal="center" vertical="center"/>
    </xf>
    <xf numFmtId="2" fontId="1" fillId="3" borderId="9" xfId="0" applyNumberFormat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2" fontId="3" fillId="6" borderId="2" xfId="0" applyNumberFormat="1" applyFont="1" applyFill="1" applyBorder="1" applyAlignment="1">
      <alignment horizontal="center"/>
    </xf>
    <xf numFmtId="2" fontId="16" fillId="2" borderId="13" xfId="0" applyNumberFormat="1" applyFont="1" applyFill="1" applyBorder="1" applyAlignment="1">
      <alignment horizontal="right" vertical="center"/>
    </xf>
    <xf numFmtId="2" fontId="16" fillId="2" borderId="7" xfId="0" applyNumberFormat="1" applyFont="1" applyFill="1" applyBorder="1" applyAlignment="1">
      <alignment horizontal="right" vertical="center"/>
    </xf>
    <xf numFmtId="2" fontId="16" fillId="2" borderId="16" xfId="0" applyNumberFormat="1" applyFont="1" applyFill="1" applyBorder="1" applyAlignment="1">
      <alignment horizontal="right" vertical="center"/>
    </xf>
    <xf numFmtId="2" fontId="16" fillId="2" borderId="10" xfId="0" applyNumberFormat="1" applyFont="1" applyFill="1" applyBorder="1" applyAlignment="1">
      <alignment horizontal="right" vertical="center"/>
    </xf>
    <xf numFmtId="2" fontId="16" fillId="2" borderId="12" xfId="0" applyNumberFormat="1" applyFont="1" applyFill="1" applyBorder="1" applyAlignment="1">
      <alignment horizontal="right" vertical="center"/>
    </xf>
    <xf numFmtId="2" fontId="16" fillId="2" borderId="9" xfId="0" applyNumberFormat="1" applyFont="1" applyFill="1" applyBorder="1" applyAlignment="1">
      <alignment horizontal="right" vertical="center"/>
    </xf>
    <xf numFmtId="2" fontId="11" fillId="2" borderId="5" xfId="0" applyNumberFormat="1" applyFont="1" applyFill="1" applyBorder="1" applyAlignment="1">
      <alignment vertical="center"/>
    </xf>
    <xf numFmtId="2" fontId="16" fillId="2" borderId="14" xfId="0" applyNumberFormat="1" applyFont="1" applyFill="1" applyBorder="1" applyAlignment="1">
      <alignment horizontal="right" vertical="center"/>
    </xf>
    <xf numFmtId="2" fontId="16" fillId="2" borderId="6" xfId="0" applyNumberFormat="1" applyFont="1" applyFill="1" applyBorder="1" applyAlignment="1">
      <alignment horizontal="right" vertical="center"/>
    </xf>
    <xf numFmtId="180" fontId="11" fillId="6" borderId="14" xfId="0" applyNumberFormat="1" applyFont="1" applyFill="1" applyBorder="1" applyAlignment="1"/>
    <xf numFmtId="180" fontId="11" fillId="0" borderId="6" xfId="0" applyNumberFormat="1" applyFont="1" applyFill="1" applyBorder="1" applyAlignment="1"/>
    <xf numFmtId="180" fontId="11" fillId="0" borderId="28" xfId="0" applyNumberFormat="1" applyFont="1" applyFill="1" applyBorder="1" applyAlignment="1"/>
    <xf numFmtId="2" fontId="11" fillId="6" borderId="8" xfId="0" applyNumberFormat="1" applyFont="1" applyFill="1" applyBorder="1" applyAlignment="1">
      <alignment horizontal="right" vertical="center"/>
    </xf>
    <xf numFmtId="0" fontId="16" fillId="0" borderId="28" xfId="0" applyFont="1" applyFill="1" applyBorder="1" applyAlignment="1">
      <alignment horizontal="center"/>
    </xf>
    <xf numFmtId="2" fontId="11" fillId="2" borderId="5" xfId="0" applyNumberFormat="1" applyFont="1" applyFill="1" applyBorder="1" applyAlignment="1">
      <alignment horizontal="right" vertical="center"/>
    </xf>
    <xf numFmtId="2" fontId="11" fillId="2" borderId="15" xfId="0" applyNumberFormat="1" applyFont="1" applyFill="1" applyBorder="1" applyAlignment="1"/>
    <xf numFmtId="2" fontId="11" fillId="2" borderId="4" xfId="0" applyNumberFormat="1" applyFont="1" applyFill="1" applyBorder="1" applyAlignment="1"/>
    <xf numFmtId="2" fontId="11" fillId="2" borderId="2" xfId="0" applyNumberFormat="1" applyFont="1" applyFill="1" applyBorder="1" applyAlignment="1">
      <alignment horizontal="right" vertical="center"/>
    </xf>
    <xf numFmtId="2" fontId="16" fillId="2" borderId="34" xfId="0" applyNumberFormat="1" applyFont="1" applyFill="1" applyBorder="1" applyAlignment="1"/>
    <xf numFmtId="2" fontId="16" fillId="2" borderId="31" xfId="0" applyNumberFormat="1" applyFont="1" applyFill="1" applyBorder="1" applyAlignment="1"/>
    <xf numFmtId="2" fontId="16" fillId="2" borderId="12" xfId="0" applyNumberFormat="1" applyFont="1" applyFill="1" applyBorder="1" applyAlignment="1"/>
    <xf numFmtId="2" fontId="16" fillId="2" borderId="9" xfId="0" applyNumberFormat="1" applyFont="1" applyFill="1" applyBorder="1" applyAlignment="1"/>
    <xf numFmtId="182" fontId="16" fillId="2" borderId="35" xfId="0" applyNumberFormat="1" applyFont="1" applyFill="1" applyBorder="1" applyAlignment="1"/>
    <xf numFmtId="182" fontId="16" fillId="2" borderId="40" xfId="0" applyNumberFormat="1" applyFont="1" applyFill="1" applyBorder="1" applyAlignment="1"/>
    <xf numFmtId="2" fontId="11" fillId="4" borderId="10" xfId="0" applyNumberFormat="1" applyFont="1" applyFill="1" applyBorder="1" applyAlignment="1">
      <alignment vertical="center"/>
    </xf>
    <xf numFmtId="0" fontId="16" fillId="0" borderId="31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0" fontId="23" fillId="0" borderId="20" xfId="0" applyFont="1" applyFill="1" applyBorder="1" applyAlignment="1">
      <alignment wrapText="1"/>
    </xf>
    <xf numFmtId="0" fontId="16" fillId="0" borderId="8" xfId="0" applyFont="1" applyFill="1" applyBorder="1"/>
    <xf numFmtId="0" fontId="11" fillId="2" borderId="55" xfId="1" applyFont="1" applyFill="1" applyBorder="1" applyAlignment="1">
      <alignment horizontal="left" vertical="center" wrapText="1"/>
    </xf>
    <xf numFmtId="0" fontId="11" fillId="0" borderId="20" xfId="1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/>
    </xf>
    <xf numFmtId="2" fontId="11" fillId="2" borderId="7" xfId="0" applyNumberFormat="1" applyFont="1" applyFill="1" applyBorder="1" applyAlignment="1">
      <alignment horizontal="right" vertical="center"/>
    </xf>
    <xf numFmtId="0" fontId="11" fillId="0" borderId="7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23" fillId="6" borderId="3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right" vertical="center"/>
    </xf>
    <xf numFmtId="0" fontId="23" fillId="6" borderId="3" xfId="0" applyFont="1" applyFill="1" applyBorder="1" applyAlignment="1">
      <alignment wrapText="1"/>
    </xf>
    <xf numFmtId="0" fontId="11" fillId="6" borderId="55" xfId="1" applyFont="1" applyFill="1" applyBorder="1" applyAlignment="1">
      <alignment horizontal="left" vertical="center" wrapText="1"/>
    </xf>
    <xf numFmtId="0" fontId="16" fillId="0" borderId="31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28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left" vertical="center" wrapText="1"/>
    </xf>
    <xf numFmtId="0" fontId="11" fillId="6" borderId="22" xfId="0" applyFont="1" applyFill="1" applyBorder="1" applyAlignment="1">
      <alignment horizontal="center" vertical="center"/>
    </xf>
    <xf numFmtId="2" fontId="11" fillId="2" borderId="8" xfId="0" applyNumberFormat="1" applyFont="1" applyFill="1" applyBorder="1" applyAlignment="1">
      <alignment horizontal="right" vertical="center"/>
    </xf>
    <xf numFmtId="0" fontId="11" fillId="6" borderId="14" xfId="0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wrapText="1"/>
    </xf>
    <xf numFmtId="2" fontId="31" fillId="6" borderId="2" xfId="0" applyNumberFormat="1" applyFont="1" applyFill="1" applyBorder="1" applyAlignment="1">
      <alignment vertical="center"/>
    </xf>
    <xf numFmtId="0" fontId="11" fillId="2" borderId="4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right" vertical="center"/>
    </xf>
    <xf numFmtId="49" fontId="31" fillId="6" borderId="3" xfId="0" applyNumberFormat="1" applyFont="1" applyFill="1" applyBorder="1" applyAlignment="1">
      <alignment horizontal="center" vertical="center"/>
    </xf>
    <xf numFmtId="2" fontId="31" fillId="6" borderId="2" xfId="0" applyNumberFormat="1" applyFont="1" applyFill="1" applyBorder="1" applyAlignment="1">
      <alignment horizontal="right" vertical="center"/>
    </xf>
    <xf numFmtId="0" fontId="31" fillId="6" borderId="3" xfId="0" applyFont="1" applyFill="1" applyBorder="1" applyAlignment="1">
      <alignment wrapText="1"/>
    </xf>
    <xf numFmtId="0" fontId="31" fillId="6" borderId="2" xfId="0" applyFont="1" applyFill="1" applyBorder="1" applyAlignment="1">
      <alignment horizontal="left" vertical="center" wrapText="1"/>
    </xf>
    <xf numFmtId="49" fontId="31" fillId="6" borderId="2" xfId="0" applyNumberFormat="1" applyFont="1" applyFill="1" applyBorder="1" applyAlignment="1">
      <alignment horizontal="center" vertical="center"/>
    </xf>
    <xf numFmtId="49" fontId="22" fillId="6" borderId="3" xfId="0" applyNumberFormat="1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left" vertical="center" wrapText="1"/>
    </xf>
    <xf numFmtId="49" fontId="22" fillId="6" borderId="2" xfId="0" applyNumberFormat="1" applyFont="1" applyFill="1" applyBorder="1" applyAlignment="1">
      <alignment horizontal="center" vertical="center"/>
    </xf>
    <xf numFmtId="2" fontId="22" fillId="6" borderId="2" xfId="0" applyNumberFormat="1" applyFont="1" applyFill="1" applyBorder="1" applyAlignment="1">
      <alignment vertical="center"/>
    </xf>
    <xf numFmtId="2" fontId="22" fillId="6" borderId="3" xfId="0" applyNumberFormat="1" applyFont="1" applyFill="1" applyBorder="1" applyAlignment="1">
      <alignment vertical="center"/>
    </xf>
    <xf numFmtId="0" fontId="22" fillId="6" borderId="2" xfId="0" applyFont="1" applyFill="1" applyBorder="1" applyAlignment="1">
      <alignment wrapText="1"/>
    </xf>
    <xf numFmtId="0" fontId="22" fillId="6" borderId="2" xfId="0" applyFont="1" applyFill="1" applyBorder="1" applyAlignment="1">
      <alignment horizontal="center" vertical="center" wrapText="1"/>
    </xf>
    <xf numFmtId="0" fontId="16" fillId="0" borderId="56" xfId="1" applyFont="1" applyFill="1" applyBorder="1" applyAlignment="1">
      <alignment horizontal="left" vertical="center" wrapText="1"/>
    </xf>
    <xf numFmtId="0" fontId="11" fillId="0" borderId="56" xfId="0" applyFont="1" applyFill="1" applyBorder="1"/>
    <xf numFmtId="0" fontId="16" fillId="0" borderId="56" xfId="0" applyFont="1" applyFill="1" applyBorder="1"/>
    <xf numFmtId="0" fontId="16" fillId="0" borderId="20" xfId="0" applyFont="1" applyFill="1" applyBorder="1" applyAlignment="1">
      <alignment horizontal="center" vertical="center"/>
    </xf>
    <xf numFmtId="0" fontId="23" fillId="8" borderId="20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left" vertical="center" wrapText="1"/>
    </xf>
    <xf numFmtId="0" fontId="27" fillId="0" borderId="13" xfId="0" applyFont="1" applyFill="1" applyBorder="1" applyAlignment="1">
      <alignment horizontal="left" vertical="center" wrapText="1"/>
    </xf>
    <xf numFmtId="0" fontId="27" fillId="2" borderId="11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27" fillId="0" borderId="12" xfId="0" applyFont="1" applyFill="1" applyBorder="1" applyAlignment="1">
      <alignment horizontal="left" vertical="center" wrapText="1"/>
    </xf>
    <xf numFmtId="0" fontId="27" fillId="0" borderId="16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wrapText="1"/>
    </xf>
    <xf numFmtId="0" fontId="11" fillId="6" borderId="3" xfId="0" applyFont="1" applyFill="1" applyBorder="1" applyAlignment="1">
      <alignment horizontal="center" vertical="center" wrapText="1"/>
    </xf>
    <xf numFmtId="49" fontId="11" fillId="6" borderId="23" xfId="0" applyNumberFormat="1" applyFont="1" applyFill="1" applyBorder="1" applyAlignment="1">
      <alignment horizontal="center" vertical="center" wrapText="1"/>
    </xf>
    <xf numFmtId="2" fontId="11" fillId="6" borderId="2" xfId="0" applyNumberFormat="1" applyFont="1" applyFill="1" applyBorder="1" applyAlignment="1">
      <alignment horizontal="right" vertical="center" wrapText="1"/>
    </xf>
    <xf numFmtId="2" fontId="11" fillId="6" borderId="17" xfId="0" applyNumberFormat="1" applyFont="1" applyFill="1" applyBorder="1" applyAlignment="1">
      <alignment horizontal="right" vertical="center" wrapText="1"/>
    </xf>
    <xf numFmtId="2" fontId="11" fillId="6" borderId="23" xfId="0" applyNumberFormat="1" applyFont="1" applyFill="1" applyBorder="1" applyAlignment="1">
      <alignment horizontal="right" vertical="center" wrapText="1"/>
    </xf>
    <xf numFmtId="2" fontId="11" fillId="6" borderId="3" xfId="0" applyNumberFormat="1" applyFont="1" applyFill="1" applyBorder="1" applyAlignment="1">
      <alignment horizontal="right" vertical="center" wrapText="1"/>
    </xf>
    <xf numFmtId="0" fontId="11" fillId="6" borderId="2" xfId="0" applyFont="1" applyFill="1" applyBorder="1" applyAlignment="1">
      <alignment horizontal="center"/>
    </xf>
    <xf numFmtId="49" fontId="3" fillId="3" borderId="5" xfId="0" applyNumberFormat="1" applyFont="1" applyFill="1" applyBorder="1" applyAlignment="1"/>
    <xf numFmtId="0" fontId="7" fillId="3" borderId="5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2" fontId="3" fillId="3" borderId="5" xfId="0" applyNumberFormat="1" applyFont="1" applyFill="1" applyBorder="1" applyAlignment="1">
      <alignment horizontal="center" vertical="center"/>
    </xf>
    <xf numFmtId="2" fontId="3" fillId="3" borderId="22" xfId="0" applyNumberFormat="1" applyFont="1" applyFill="1" applyBorder="1" applyAlignment="1">
      <alignment horizontal="center" vertical="center"/>
    </xf>
    <xf numFmtId="2" fontId="3" fillId="3" borderId="44" xfId="0" applyNumberFormat="1" applyFont="1" applyFill="1" applyBorder="1" applyAlignment="1">
      <alignment horizontal="center" vertical="center"/>
    </xf>
    <xf numFmtId="2" fontId="3" fillId="3" borderId="20" xfId="0" applyNumberFormat="1" applyFont="1" applyFill="1" applyBorder="1" applyAlignment="1">
      <alignment horizontal="center" vertical="center"/>
    </xf>
    <xf numFmtId="2" fontId="25" fillId="2" borderId="10" xfId="0" applyNumberFormat="1" applyFont="1" applyFill="1" applyBorder="1" applyAlignment="1">
      <alignment horizontal="center" vertical="center"/>
    </xf>
    <xf numFmtId="2" fontId="25" fillId="2" borderId="7" xfId="0" applyNumberFormat="1" applyFont="1" applyFill="1" applyBorder="1" applyAlignment="1">
      <alignment horizontal="center" vertical="center"/>
    </xf>
    <xf numFmtId="2" fontId="25" fillId="2" borderId="27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/>
    <xf numFmtId="0" fontId="11" fillId="0" borderId="15" xfId="0" applyFont="1" applyFill="1" applyBorder="1"/>
    <xf numFmtId="2" fontId="11" fillId="6" borderId="4" xfId="0" applyNumberFormat="1" applyFont="1" applyFill="1" applyBorder="1" applyAlignment="1">
      <alignment vertical="center"/>
    </xf>
    <xf numFmtId="2" fontId="11" fillId="6" borderId="35" xfId="0" applyNumberFormat="1" applyFont="1" applyFill="1" applyBorder="1" applyAlignment="1">
      <alignment vertical="center"/>
    </xf>
    <xf numFmtId="2" fontId="11" fillId="6" borderId="36" xfId="0" applyNumberFormat="1" applyFont="1" applyFill="1" applyBorder="1" applyAlignment="1">
      <alignment vertical="center"/>
    </xf>
    <xf numFmtId="2" fontId="11" fillId="6" borderId="15" xfId="0" applyNumberFormat="1" applyFont="1" applyFill="1" applyBorder="1" applyAlignment="1">
      <alignment vertical="center"/>
    </xf>
    <xf numFmtId="2" fontId="11" fillId="6" borderId="2" xfId="0" applyNumberFormat="1" applyFont="1" applyFill="1" applyBorder="1" applyAlignment="1">
      <alignment vertical="center" wrapText="1"/>
    </xf>
    <xf numFmtId="2" fontId="11" fillId="0" borderId="23" xfId="0" applyNumberFormat="1" applyFont="1" applyFill="1" applyBorder="1" applyAlignment="1">
      <alignment vertical="center" wrapText="1"/>
    </xf>
    <xf numFmtId="2" fontId="11" fillId="0" borderId="2" xfId="0" applyNumberFormat="1" applyFont="1" applyFill="1" applyBorder="1" applyAlignment="1">
      <alignment vertical="center" wrapText="1"/>
    </xf>
    <xf numFmtId="2" fontId="11" fillId="0" borderId="17" xfId="0" applyNumberFormat="1" applyFont="1" applyFill="1" applyBorder="1" applyAlignment="1">
      <alignment vertical="center" wrapText="1"/>
    </xf>
    <xf numFmtId="2" fontId="11" fillId="6" borderId="17" xfId="0" applyNumberFormat="1" applyFont="1" applyFill="1" applyBorder="1" applyAlignment="1">
      <alignment vertical="center" wrapText="1"/>
    </xf>
    <xf numFmtId="2" fontId="11" fillId="6" borderId="3" xfId="0" applyNumberFormat="1" applyFont="1" applyFill="1" applyBorder="1" applyAlignment="1">
      <alignment vertical="center" wrapText="1"/>
    </xf>
    <xf numFmtId="2" fontId="11" fillId="0" borderId="3" xfId="0" applyNumberFormat="1" applyFont="1" applyFill="1" applyBorder="1" applyAlignment="1">
      <alignment vertical="center" wrapText="1"/>
    </xf>
    <xf numFmtId="2" fontId="11" fillId="2" borderId="3" xfId="0" applyNumberFormat="1" applyFont="1" applyFill="1" applyBorder="1" applyAlignment="1">
      <alignment vertical="center" wrapText="1"/>
    </xf>
    <xf numFmtId="2" fontId="11" fillId="2" borderId="2" xfId="0" applyNumberFormat="1" applyFont="1" applyFill="1" applyBorder="1" applyAlignment="1">
      <alignment vertical="center" wrapText="1"/>
    </xf>
    <xf numFmtId="182" fontId="11" fillId="6" borderId="4" xfId="0" applyNumberFormat="1" applyFont="1" applyFill="1" applyBorder="1" applyAlignment="1">
      <alignment vertical="center" wrapText="1"/>
    </xf>
    <xf numFmtId="182" fontId="11" fillId="0" borderId="35" xfId="0" applyNumberFormat="1" applyFont="1" applyFill="1" applyBorder="1" applyAlignment="1">
      <alignment vertical="center" wrapText="1"/>
    </xf>
    <xf numFmtId="182" fontId="11" fillId="0" borderId="4" xfId="0" applyNumberFormat="1" applyFont="1" applyFill="1" applyBorder="1" applyAlignment="1">
      <alignment vertical="center" wrapText="1"/>
    </xf>
    <xf numFmtId="182" fontId="11" fillId="0" borderId="36" xfId="0" applyNumberFormat="1" applyFont="1" applyFill="1" applyBorder="1" applyAlignment="1">
      <alignment vertical="center" wrapText="1"/>
    </xf>
    <xf numFmtId="182" fontId="11" fillId="0" borderId="6" xfId="0" applyNumberFormat="1" applyFont="1" applyFill="1" applyBorder="1" applyAlignment="1">
      <alignment vertical="center" wrapText="1"/>
    </xf>
    <xf numFmtId="182" fontId="11" fillId="6" borderId="15" xfId="0" applyNumberFormat="1" applyFont="1" applyFill="1" applyBorder="1" applyAlignment="1">
      <alignment vertical="center" wrapText="1"/>
    </xf>
    <xf numFmtId="182" fontId="11" fillId="2" borderId="15" xfId="0" applyNumberFormat="1" applyFont="1" applyFill="1" applyBorder="1" applyAlignment="1">
      <alignment vertical="center" wrapText="1"/>
    </xf>
    <xf numFmtId="182" fontId="11" fillId="2" borderId="4" xfId="0" applyNumberFormat="1" applyFont="1" applyFill="1" applyBorder="1" applyAlignment="1">
      <alignment vertical="center" wrapText="1"/>
    </xf>
    <xf numFmtId="2" fontId="11" fillId="2" borderId="20" xfId="0" applyNumberFormat="1" applyFont="1" applyFill="1" applyBorder="1" applyAlignment="1">
      <alignment vertical="center"/>
    </xf>
    <xf numFmtId="2" fontId="11" fillId="0" borderId="28" xfId="0" applyNumberFormat="1" applyFont="1" applyFill="1" applyBorder="1" applyAlignment="1">
      <alignment vertical="center"/>
    </xf>
    <xf numFmtId="2" fontId="11" fillId="2" borderId="14" xfId="0" applyNumberFormat="1" applyFont="1" applyFill="1" applyBorder="1" applyAlignment="1">
      <alignment vertical="center"/>
    </xf>
    <xf numFmtId="2" fontId="16" fillId="6" borderId="6" xfId="0" applyNumberFormat="1" applyFont="1" applyFill="1" applyBorder="1" applyAlignment="1"/>
    <xf numFmtId="2" fontId="16" fillId="0" borderId="6" xfId="0" applyNumberFormat="1" applyFont="1" applyFill="1" applyBorder="1" applyAlignment="1"/>
    <xf numFmtId="2" fontId="16" fillId="6" borderId="14" xfId="0" applyNumberFormat="1" applyFont="1" applyFill="1" applyBorder="1" applyAlignment="1"/>
    <xf numFmtId="2" fontId="11" fillId="0" borderId="14" xfId="0" applyNumberFormat="1" applyFont="1" applyFill="1" applyBorder="1" applyAlignment="1"/>
    <xf numFmtId="2" fontId="16" fillId="6" borderId="7" xfId="0" applyNumberFormat="1" applyFont="1" applyFill="1" applyBorder="1" applyAlignment="1"/>
    <xf numFmtId="2" fontId="16" fillId="6" borderId="32" xfId="0" applyNumberFormat="1" applyFont="1" applyFill="1" applyBorder="1" applyAlignment="1"/>
    <xf numFmtId="2" fontId="16" fillId="6" borderId="13" xfId="0" applyNumberFormat="1" applyFont="1" applyFill="1" applyBorder="1" applyAlignment="1"/>
    <xf numFmtId="2" fontId="16" fillId="2" borderId="13" xfId="0" applyNumberFormat="1" applyFont="1" applyFill="1" applyBorder="1" applyAlignment="1"/>
    <xf numFmtId="2" fontId="16" fillId="2" borderId="7" xfId="0" applyNumberFormat="1" applyFont="1" applyFill="1" applyBorder="1" applyAlignment="1"/>
    <xf numFmtId="2" fontId="16" fillId="6" borderId="7" xfId="0" applyNumberFormat="1" applyFont="1" applyFill="1" applyBorder="1" applyAlignment="1">
      <alignment horizontal="right" vertical="center"/>
    </xf>
    <xf numFmtId="2" fontId="16" fillId="0" borderId="32" xfId="0" applyNumberFormat="1" applyFont="1" applyFill="1" applyBorder="1" applyAlignment="1">
      <alignment horizontal="right" vertical="center"/>
    </xf>
    <xf numFmtId="2" fontId="16" fillId="6" borderId="13" xfId="0" applyNumberFormat="1" applyFont="1" applyFill="1" applyBorder="1" applyAlignment="1">
      <alignment horizontal="right" vertical="center"/>
    </xf>
    <xf numFmtId="2" fontId="11" fillId="6" borderId="7" xfId="0" applyNumberFormat="1" applyFont="1" applyFill="1" applyBorder="1" applyAlignment="1"/>
    <xf numFmtId="2" fontId="16" fillId="6" borderId="10" xfId="0" applyNumberFormat="1" applyFont="1" applyFill="1" applyBorder="1" applyAlignment="1"/>
    <xf numFmtId="2" fontId="16" fillId="0" borderId="29" xfId="0" applyNumberFormat="1" applyFont="1" applyFill="1" applyBorder="1" applyAlignment="1"/>
    <xf numFmtId="2" fontId="16" fillId="0" borderId="10" xfId="0" applyNumberFormat="1" applyFont="1" applyFill="1" applyBorder="1" applyAlignment="1"/>
    <xf numFmtId="2" fontId="16" fillId="0" borderId="38" xfId="0" applyNumberFormat="1" applyFont="1" applyFill="1" applyBorder="1" applyAlignment="1"/>
    <xf numFmtId="2" fontId="16" fillId="0" borderId="16" xfId="0" applyNumberFormat="1" applyFont="1" applyFill="1" applyBorder="1" applyAlignment="1"/>
    <xf numFmtId="2" fontId="11" fillId="0" borderId="2" xfId="0" applyNumberFormat="1" applyFont="1" applyFill="1" applyBorder="1" applyAlignment="1">
      <alignment vertical="center"/>
    </xf>
    <xf numFmtId="2" fontId="11" fillId="2" borderId="15" xfId="0" applyNumberFormat="1" applyFont="1" applyFill="1" applyBorder="1" applyAlignment="1">
      <alignment vertical="center"/>
    </xf>
    <xf numFmtId="2" fontId="11" fillId="2" borderId="4" xfId="0" applyNumberFormat="1" applyFont="1" applyFill="1" applyBorder="1" applyAlignment="1">
      <alignment vertical="center"/>
    </xf>
    <xf numFmtId="2" fontId="16" fillId="2" borderId="14" xfId="0" applyNumberFormat="1" applyFont="1" applyFill="1" applyBorder="1" applyAlignment="1">
      <alignment vertical="center"/>
    </xf>
    <xf numFmtId="2" fontId="16" fillId="2" borderId="6" xfId="0" applyNumberFormat="1" applyFont="1" applyFill="1" applyBorder="1" applyAlignment="1">
      <alignment vertical="center"/>
    </xf>
    <xf numFmtId="2" fontId="11" fillId="6" borderId="13" xfId="0" applyNumberFormat="1" applyFont="1" applyFill="1" applyBorder="1" applyAlignment="1"/>
    <xf numFmtId="2" fontId="16" fillId="6" borderId="16" xfId="0" applyNumberFormat="1" applyFont="1" applyFill="1" applyBorder="1" applyAlignment="1"/>
    <xf numFmtId="2" fontId="16" fillId="2" borderId="26" xfId="0" applyNumberFormat="1" applyFont="1" applyFill="1" applyBorder="1" applyAlignment="1">
      <alignment horizontal="right" vertical="center"/>
    </xf>
    <xf numFmtId="2" fontId="16" fillId="2" borderId="8" xfId="0" applyNumberFormat="1" applyFont="1" applyFill="1" applyBorder="1" applyAlignment="1">
      <alignment horizontal="right" vertical="center"/>
    </xf>
    <xf numFmtId="2" fontId="16" fillId="0" borderId="0" xfId="0" applyNumberFormat="1" applyFont="1" applyFill="1" applyBorder="1" applyAlignment="1"/>
    <xf numFmtId="2" fontId="16" fillId="6" borderId="1" xfId="0" applyNumberFormat="1" applyFont="1" applyFill="1" applyBorder="1" applyAlignment="1"/>
    <xf numFmtId="2" fontId="11" fillId="6" borderId="11" xfId="0" applyNumberFormat="1" applyFont="1" applyFill="1" applyBorder="1" applyAlignment="1"/>
    <xf numFmtId="182" fontId="11" fillId="2" borderId="4" xfId="0" applyNumberFormat="1" applyFont="1" applyFill="1" applyBorder="1" applyAlignment="1"/>
    <xf numFmtId="2" fontId="11" fillId="6" borderId="6" xfId="0" applyNumberFormat="1" applyFont="1" applyFill="1" applyBorder="1" applyAlignment="1">
      <alignment horizontal="right" vertical="center"/>
    </xf>
    <xf numFmtId="2" fontId="11" fillId="6" borderId="14" xfId="0" applyNumberFormat="1" applyFont="1" applyFill="1" applyBorder="1" applyAlignment="1">
      <alignment horizontal="right" vertical="center"/>
    </xf>
    <xf numFmtId="2" fontId="11" fillId="0" borderId="6" xfId="0" applyNumberFormat="1" applyFont="1" applyFill="1" applyBorder="1" applyAlignment="1">
      <alignment horizontal="right" vertical="center"/>
    </xf>
    <xf numFmtId="2" fontId="11" fillId="0" borderId="28" xfId="0" applyNumberFormat="1" applyFont="1" applyFill="1" applyBorder="1" applyAlignment="1">
      <alignment horizontal="right" vertical="center"/>
    </xf>
    <xf numFmtId="2" fontId="11" fillId="0" borderId="33" xfId="0" applyNumberFormat="1" applyFont="1" applyFill="1" applyBorder="1" applyAlignment="1">
      <alignment horizontal="right" vertical="center"/>
    </xf>
    <xf numFmtId="2" fontId="11" fillId="0" borderId="14" xfId="0" applyNumberFormat="1" applyFont="1" applyFill="1" applyBorder="1" applyAlignment="1">
      <alignment horizontal="right" vertical="center"/>
    </xf>
    <xf numFmtId="2" fontId="11" fillId="2" borderId="14" xfId="0" applyNumberFormat="1" applyFont="1" applyFill="1" applyBorder="1" applyAlignment="1">
      <alignment horizontal="right" vertical="center"/>
    </xf>
    <xf numFmtId="2" fontId="11" fillId="2" borderId="6" xfId="0" applyNumberFormat="1" applyFont="1" applyFill="1" applyBorder="1" applyAlignment="1">
      <alignment horizontal="right" vertical="center"/>
    </xf>
    <xf numFmtId="2" fontId="16" fillId="6" borderId="6" xfId="0" applyNumberFormat="1" applyFont="1" applyFill="1" applyBorder="1" applyAlignment="1">
      <alignment horizontal="right" vertical="center"/>
    </xf>
    <xf numFmtId="2" fontId="11" fillId="6" borderId="1" xfId="0" applyNumberFormat="1" applyFont="1" applyFill="1" applyBorder="1" applyAlignment="1"/>
    <xf numFmtId="2" fontId="16" fillId="6" borderId="11" xfId="0" applyNumberFormat="1" applyFont="1" applyFill="1" applyBorder="1" applyAlignment="1"/>
    <xf numFmtId="2" fontId="16" fillId="0" borderId="1" xfId="0" applyNumberFormat="1" applyFont="1" applyFill="1" applyBorder="1" applyAlignment="1"/>
    <xf numFmtId="2" fontId="11" fillId="6" borderId="2" xfId="0" applyNumberFormat="1" applyFont="1" applyFill="1" applyBorder="1" applyAlignment="1"/>
    <xf numFmtId="2" fontId="11" fillId="6" borderId="5" xfId="0" applyNumberFormat="1" applyFont="1" applyFill="1" applyBorder="1" applyAlignment="1"/>
    <xf numFmtId="2" fontId="11" fillId="2" borderId="5" xfId="0" applyNumberFormat="1" applyFont="1" applyFill="1" applyBorder="1" applyAlignment="1"/>
    <xf numFmtId="2" fontId="11" fillId="6" borderId="28" xfId="0" applyNumberFormat="1" applyFont="1" applyFill="1" applyBorder="1" applyAlignment="1"/>
    <xf numFmtId="2" fontId="11" fillId="0" borderId="28" xfId="0" applyNumberFormat="1" applyFont="1" applyFill="1" applyBorder="1" applyAlignment="1"/>
    <xf numFmtId="2" fontId="16" fillId="0" borderId="11" xfId="0" applyNumberFormat="1" applyFont="1" applyFill="1" applyBorder="1" applyAlignment="1"/>
    <xf numFmtId="2" fontId="16" fillId="6" borderId="30" xfId="0" applyNumberFormat="1" applyFont="1" applyFill="1" applyBorder="1" applyAlignment="1"/>
    <xf numFmtId="2" fontId="16" fillId="2" borderId="0" xfId="0" applyNumberFormat="1" applyFont="1" applyFill="1" applyBorder="1" applyAlignment="1">
      <alignment horizontal="right" vertical="center"/>
    </xf>
    <xf numFmtId="2" fontId="16" fillId="2" borderId="1" xfId="0" applyNumberFormat="1" applyFont="1" applyFill="1" applyBorder="1" applyAlignment="1">
      <alignment horizontal="right" vertical="center"/>
    </xf>
    <xf numFmtId="2" fontId="16" fillId="6" borderId="27" xfId="0" applyNumberFormat="1" applyFont="1" applyFill="1" applyBorder="1" applyAlignment="1"/>
    <xf numFmtId="2" fontId="16" fillId="2" borderId="27" xfId="0" applyNumberFormat="1" applyFont="1" applyFill="1" applyBorder="1" applyAlignment="1"/>
    <xf numFmtId="2" fontId="16" fillId="6" borderId="28" xfId="0" applyNumberFormat="1" applyFont="1" applyFill="1" applyBorder="1" applyAlignment="1"/>
    <xf numFmtId="2" fontId="16" fillId="2" borderId="27" xfId="0" applyNumberFormat="1" applyFont="1" applyFill="1" applyBorder="1" applyAlignment="1">
      <alignment horizontal="right" vertical="center"/>
    </xf>
    <xf numFmtId="2" fontId="11" fillId="6" borderId="2" xfId="0" applyNumberFormat="1" applyFont="1" applyFill="1" applyBorder="1" applyAlignment="1">
      <alignment horizontal="center" vertical="center"/>
    </xf>
    <xf numFmtId="2" fontId="16" fillId="6" borderId="8" xfId="0" applyNumberFormat="1" applyFont="1" applyFill="1" applyBorder="1" applyAlignment="1"/>
    <xf numFmtId="2" fontId="16" fillId="6" borderId="26" xfId="0" applyNumberFormat="1" applyFont="1" applyFill="1" applyBorder="1" applyAlignment="1"/>
    <xf numFmtId="2" fontId="16" fillId="0" borderId="30" xfId="0" applyNumberFormat="1" applyFont="1" applyFill="1" applyBorder="1" applyAlignment="1"/>
    <xf numFmtId="2" fontId="16" fillId="0" borderId="54" xfId="0" applyNumberFormat="1" applyFont="1" applyFill="1" applyBorder="1" applyAlignment="1"/>
    <xf numFmtId="2" fontId="16" fillId="0" borderId="26" xfId="0" applyNumberFormat="1" applyFont="1" applyFill="1" applyBorder="1" applyAlignment="1"/>
    <xf numFmtId="2" fontId="11" fillId="6" borderId="2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2" fontId="16" fillId="2" borderId="26" xfId="0" applyNumberFormat="1" applyFont="1" applyFill="1" applyBorder="1" applyAlignment="1"/>
    <xf numFmtId="2" fontId="16" fillId="2" borderId="8" xfId="0" applyNumberFormat="1" applyFont="1" applyFill="1" applyBorder="1" applyAlignment="1"/>
    <xf numFmtId="2" fontId="16" fillId="6" borderId="9" xfId="0" applyNumberFormat="1" applyFont="1" applyFill="1" applyBorder="1" applyAlignment="1"/>
    <xf numFmtId="2" fontId="16" fillId="6" borderId="5" xfId="0" applyNumberFormat="1" applyFont="1" applyFill="1" applyBorder="1" applyAlignment="1"/>
    <xf numFmtId="2" fontId="16" fillId="0" borderId="5" xfId="0" applyNumberFormat="1" applyFont="1" applyFill="1" applyBorder="1" applyAlignment="1"/>
    <xf numFmtId="2" fontId="16" fillId="2" borderId="5" xfId="0" applyNumberFormat="1" applyFont="1" applyFill="1" applyBorder="1" applyAlignment="1"/>
    <xf numFmtId="2" fontId="16" fillId="6" borderId="31" xfId="0" applyNumberFormat="1" applyFont="1" applyFill="1" applyBorder="1" applyAlignment="1"/>
    <xf numFmtId="2" fontId="16" fillId="2" borderId="6" xfId="0" applyNumberFormat="1" applyFont="1" applyFill="1" applyBorder="1" applyAlignment="1"/>
    <xf numFmtId="2" fontId="11" fillId="0" borderId="17" xfId="0" applyNumberFormat="1" applyFont="1" applyFill="1" applyBorder="1" applyAlignment="1">
      <alignment vertical="center"/>
    </xf>
    <xf numFmtId="2" fontId="11" fillId="0" borderId="23" xfId="0" applyNumberFormat="1" applyFont="1" applyFill="1" applyBorder="1" applyAlignment="1">
      <alignment vertical="center"/>
    </xf>
    <xf numFmtId="2" fontId="11" fillId="0" borderId="3" xfId="0" applyNumberFormat="1" applyFont="1" applyFill="1" applyBorder="1" applyAlignment="1">
      <alignment vertical="center"/>
    </xf>
    <xf numFmtId="2" fontId="11" fillId="2" borderId="28" xfId="0" applyNumberFormat="1" applyFont="1" applyFill="1" applyBorder="1" applyAlignment="1">
      <alignment vertical="center"/>
    </xf>
    <xf numFmtId="2" fontId="11" fillId="6" borderId="1" xfId="0" applyNumberFormat="1" applyFont="1" applyFill="1" applyBorder="1" applyAlignment="1">
      <alignment vertical="center"/>
    </xf>
    <xf numFmtId="2" fontId="11" fillId="2" borderId="1" xfId="0" applyNumberFormat="1" applyFont="1" applyFill="1" applyBorder="1" applyAlignment="1">
      <alignment vertical="center"/>
    </xf>
    <xf numFmtId="2" fontId="11" fillId="0" borderId="1" xfId="0" applyNumberFormat="1" applyFont="1" applyFill="1" applyBorder="1" applyAlignment="1">
      <alignment vertical="center"/>
    </xf>
    <xf numFmtId="2" fontId="11" fillId="0" borderId="0" xfId="0" applyNumberFormat="1" applyFont="1" applyFill="1" applyBorder="1" applyAlignment="1">
      <alignment vertical="center"/>
    </xf>
    <xf numFmtId="2" fontId="11" fillId="0" borderId="43" xfId="0" applyNumberFormat="1" applyFont="1" applyFill="1" applyBorder="1" applyAlignment="1">
      <alignment vertical="center"/>
    </xf>
    <xf numFmtId="2" fontId="11" fillId="0" borderId="11" xfId="0" applyNumberFormat="1" applyFont="1" applyFill="1" applyBorder="1" applyAlignment="1">
      <alignment vertical="center"/>
    </xf>
    <xf numFmtId="2" fontId="11" fillId="2" borderId="0" xfId="0" applyNumberFormat="1" applyFont="1" applyFill="1" applyBorder="1" applyAlignment="1">
      <alignment vertical="center"/>
    </xf>
    <xf numFmtId="2" fontId="11" fillId="6" borderId="8" xfId="0" applyNumberFormat="1" applyFont="1" applyFill="1" applyBorder="1" applyAlignment="1">
      <alignment vertical="center"/>
    </xf>
    <xf numFmtId="2" fontId="11" fillId="2" borderId="8" xfId="0" applyNumberFormat="1" applyFont="1" applyFill="1" applyBorder="1" applyAlignment="1">
      <alignment vertical="center"/>
    </xf>
    <xf numFmtId="2" fontId="16" fillId="0" borderId="30" xfId="0" applyNumberFormat="1" applyFont="1" applyFill="1" applyBorder="1" applyAlignment="1">
      <alignment vertical="center"/>
    </xf>
    <xf numFmtId="2" fontId="11" fillId="2" borderId="30" xfId="0" applyNumberFormat="1" applyFont="1" applyFill="1" applyBorder="1" applyAlignment="1">
      <alignment vertical="center"/>
    </xf>
    <xf numFmtId="2" fontId="11" fillId="6" borderId="2" xfId="0" applyNumberFormat="1" applyFont="1" applyFill="1" applyBorder="1" applyAlignment="1">
      <alignment horizontal="right" vertical="center"/>
    </xf>
    <xf numFmtId="2" fontId="11" fillId="6" borderId="17" xfId="0" applyNumberFormat="1" applyFont="1" applyFill="1" applyBorder="1" applyAlignment="1">
      <alignment horizontal="right" vertical="center"/>
    </xf>
    <xf numFmtId="2" fontId="11" fillId="6" borderId="3" xfId="0" applyNumberFormat="1" applyFont="1" applyFill="1" applyBorder="1" applyAlignment="1">
      <alignment horizontal="right" vertical="center"/>
    </xf>
    <xf numFmtId="2" fontId="16" fillId="0" borderId="33" xfId="0" applyNumberFormat="1" applyFont="1" applyFill="1" applyBorder="1" applyAlignment="1">
      <alignment horizontal="right" vertical="center"/>
    </xf>
    <xf numFmtId="2" fontId="16" fillId="6" borderId="14" xfId="0" applyNumberFormat="1" applyFont="1" applyFill="1" applyBorder="1" applyAlignment="1">
      <alignment horizontal="right" vertical="center"/>
    </xf>
    <xf numFmtId="2" fontId="11" fillId="4" borderId="23" xfId="0" applyNumberFormat="1" applyFont="1" applyFill="1" applyBorder="1" applyAlignment="1"/>
    <xf numFmtId="2" fontId="11" fillId="4" borderId="1" xfId="0" applyNumberFormat="1" applyFont="1" applyFill="1" applyBorder="1" applyAlignment="1"/>
    <xf numFmtId="2" fontId="11" fillId="4" borderId="3" xfId="0" applyNumberFormat="1" applyFont="1" applyFill="1" applyBorder="1" applyAlignment="1"/>
    <xf numFmtId="2" fontId="11" fillId="9" borderId="2" xfId="0" applyNumberFormat="1" applyFont="1" applyFill="1" applyBorder="1" applyAlignment="1">
      <alignment vertical="center"/>
    </xf>
    <xf numFmtId="2" fontId="16" fillId="2" borderId="1" xfId="0" applyNumberFormat="1" applyFont="1" applyFill="1" applyBorder="1" applyAlignment="1"/>
    <xf numFmtId="2" fontId="16" fillId="2" borderId="5" xfId="0" applyNumberFormat="1" applyFont="1" applyFill="1" applyBorder="1" applyAlignment="1">
      <alignment vertical="center"/>
    </xf>
    <xf numFmtId="2" fontId="16" fillId="0" borderId="43" xfId="0" applyNumberFormat="1" applyFont="1" applyFill="1" applyBorder="1" applyAlignment="1"/>
    <xf numFmtId="2" fontId="16" fillId="6" borderId="1" xfId="0" applyNumberFormat="1" applyFont="1" applyFill="1" applyBorder="1" applyAlignment="1">
      <alignment vertical="center"/>
    </xf>
    <xf numFmtId="2" fontId="16" fillId="0" borderId="0" xfId="0" applyNumberFormat="1" applyFont="1" applyFill="1" applyBorder="1" applyAlignment="1">
      <alignment vertical="center"/>
    </xf>
    <xf numFmtId="2" fontId="16" fillId="0" borderId="43" xfId="0" applyNumberFormat="1" applyFont="1" applyFill="1" applyBorder="1" applyAlignment="1">
      <alignment vertical="center"/>
    </xf>
    <xf numFmtId="2" fontId="16" fillId="0" borderId="11" xfId="0" applyNumberFormat="1" applyFont="1" applyFill="1" applyBorder="1" applyAlignment="1">
      <alignment vertical="center"/>
    </xf>
    <xf numFmtId="182" fontId="11" fillId="2" borderId="23" xfId="0" applyNumberFormat="1" applyFont="1" applyFill="1" applyBorder="1" applyAlignment="1"/>
    <xf numFmtId="2" fontId="11" fillId="6" borderId="9" xfId="0" applyNumberFormat="1" applyFont="1" applyFill="1" applyBorder="1" applyAlignment="1">
      <alignment horizontal="right"/>
    </xf>
    <xf numFmtId="2" fontId="11" fillId="0" borderId="2" xfId="0" applyNumberFormat="1" applyFont="1" applyFill="1" applyBorder="1" applyAlignment="1">
      <alignment horizontal="right" vertical="center"/>
    </xf>
    <xf numFmtId="2" fontId="11" fillId="0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2" fontId="16" fillId="2" borderId="38" xfId="0" applyNumberFormat="1" applyFont="1" applyFill="1" applyBorder="1" applyAlignment="1">
      <alignment horizontal="right" vertical="center"/>
    </xf>
    <xf numFmtId="2" fontId="16" fillId="6" borderId="29" xfId="0" applyNumberFormat="1" applyFont="1" applyFill="1" applyBorder="1" applyAlignment="1"/>
    <xf numFmtId="2" fontId="11" fillId="6" borderId="27" xfId="0" applyNumberFormat="1" applyFont="1" applyFill="1" applyBorder="1" applyAlignment="1">
      <alignment horizontal="right" vertical="center"/>
    </xf>
    <xf numFmtId="2" fontId="11" fillId="0" borderId="27" xfId="0" applyNumberFormat="1" applyFont="1" applyFill="1" applyBorder="1" applyAlignment="1">
      <alignment horizontal="right" vertical="center"/>
    </xf>
    <xf numFmtId="2" fontId="11" fillId="6" borderId="32" xfId="0" applyNumberFormat="1" applyFont="1" applyFill="1" applyBorder="1" applyAlignment="1">
      <alignment horizontal="right" vertical="center"/>
    </xf>
    <xf numFmtId="2" fontId="11" fillId="0" borderId="13" xfId="0" applyNumberFormat="1" applyFont="1" applyFill="1" applyBorder="1" applyAlignment="1">
      <alignment horizontal="right" vertical="center"/>
    </xf>
    <xf numFmtId="2" fontId="11" fillId="2" borderId="27" xfId="0" applyNumberFormat="1" applyFont="1" applyFill="1" applyBorder="1" applyAlignment="1">
      <alignment horizontal="right" vertical="center"/>
    </xf>
    <xf numFmtId="2" fontId="16" fillId="6" borderId="31" xfId="0" applyNumberFormat="1" applyFont="1" applyFill="1" applyBorder="1" applyAlignment="1">
      <alignment horizontal="right" vertical="center"/>
    </xf>
    <xf numFmtId="2" fontId="16" fillId="0" borderId="9" xfId="0" applyNumberFormat="1" applyFont="1" applyFill="1" applyBorder="1" applyAlignment="1">
      <alignment horizontal="right" vertical="center"/>
    </xf>
    <xf numFmtId="2" fontId="16" fillId="0" borderId="31" xfId="0" applyNumberFormat="1" applyFont="1" applyFill="1" applyBorder="1" applyAlignment="1">
      <alignment horizontal="right" vertical="center"/>
    </xf>
    <xf numFmtId="2" fontId="16" fillId="6" borderId="29" xfId="0" applyNumberFormat="1" applyFont="1" applyFill="1" applyBorder="1" applyAlignment="1">
      <alignment horizontal="right" vertical="center"/>
    </xf>
    <xf numFmtId="2" fontId="16" fillId="2" borderId="29" xfId="0" applyNumberFormat="1" applyFont="1" applyFill="1" applyBorder="1" applyAlignment="1">
      <alignment horizontal="right" vertical="center"/>
    </xf>
    <xf numFmtId="182" fontId="11" fillId="0" borderId="1" xfId="0" applyNumberFormat="1" applyFont="1" applyFill="1" applyBorder="1" applyAlignment="1">
      <alignment horizontal="right" vertical="center"/>
    </xf>
    <xf numFmtId="182" fontId="11" fillId="0" borderId="41" xfId="0" applyNumberFormat="1" applyFont="1" applyFill="1" applyBorder="1" applyAlignment="1">
      <alignment horizontal="right" vertical="center"/>
    </xf>
    <xf numFmtId="182" fontId="11" fillId="0" borderId="43" xfId="0" applyNumberFormat="1" applyFont="1" applyFill="1" applyBorder="1" applyAlignment="1">
      <alignment horizontal="right" vertical="center"/>
    </xf>
    <xf numFmtId="182" fontId="11" fillId="0" borderId="6" xfId="0" applyNumberFormat="1" applyFont="1" applyFill="1" applyBorder="1" applyAlignment="1">
      <alignment horizontal="right" vertical="center"/>
    </xf>
    <xf numFmtId="182" fontId="11" fillId="0" borderId="0" xfId="0" applyNumberFormat="1" applyFont="1" applyFill="1" applyBorder="1" applyAlignment="1">
      <alignment horizontal="right" vertical="center"/>
    </xf>
    <xf numFmtId="182" fontId="11" fillId="0" borderId="11" xfId="0" applyNumberFormat="1" applyFont="1" applyFill="1" applyBorder="1" applyAlignment="1">
      <alignment horizontal="right" vertical="center"/>
    </xf>
    <xf numFmtId="182" fontId="11" fillId="2" borderId="2" xfId="0" applyNumberFormat="1" applyFont="1" applyFill="1" applyBorder="1" applyAlignment="1">
      <alignment horizontal="right"/>
    </xf>
    <xf numFmtId="182" fontId="11" fillId="2" borderId="45" xfId="0" applyNumberFormat="1" applyFont="1" applyFill="1" applyBorder="1" applyAlignment="1">
      <alignment horizontal="right"/>
    </xf>
    <xf numFmtId="182" fontId="11" fillId="2" borderId="17" xfId="0" applyNumberFormat="1" applyFont="1" applyFill="1" applyBorder="1" applyAlignment="1">
      <alignment horizontal="right"/>
    </xf>
    <xf numFmtId="182" fontId="11" fillId="2" borderId="23" xfId="0" applyNumberFormat="1" applyFont="1" applyFill="1" applyBorder="1" applyAlignment="1">
      <alignment horizontal="right"/>
    </xf>
    <xf numFmtId="182" fontId="11" fillId="2" borderId="3" xfId="0" applyNumberFormat="1" applyFont="1" applyFill="1" applyBorder="1" applyAlignment="1">
      <alignment horizontal="right"/>
    </xf>
    <xf numFmtId="2" fontId="11" fillId="4" borderId="2" xfId="0" applyNumberFormat="1" applyFont="1" applyFill="1" applyBorder="1" applyAlignment="1">
      <alignment horizontal="right"/>
    </xf>
    <xf numFmtId="2" fontId="11" fillId="6" borderId="20" xfId="0" applyNumberFormat="1" applyFont="1" applyFill="1" applyBorder="1" applyAlignment="1">
      <alignment horizontal="right" vertical="center"/>
    </xf>
    <xf numFmtId="2" fontId="11" fillId="6" borderId="22" xfId="0" applyNumberFormat="1" applyFont="1" applyFill="1" applyBorder="1" applyAlignment="1">
      <alignment horizontal="right" vertical="center"/>
    </xf>
    <xf numFmtId="2" fontId="11" fillId="2" borderId="11" xfId="0" applyNumberFormat="1" applyFont="1" applyFill="1" applyBorder="1" applyAlignment="1">
      <alignment horizontal="right" vertical="center"/>
    </xf>
    <xf numFmtId="2" fontId="11" fillId="2" borderId="43" xfId="0" applyNumberFormat="1" applyFont="1" applyFill="1" applyBorder="1" applyAlignment="1">
      <alignment horizontal="right" vertical="center"/>
    </xf>
    <xf numFmtId="2" fontId="11" fillId="2" borderId="0" xfId="0" applyNumberFormat="1" applyFont="1" applyFill="1" applyBorder="1" applyAlignment="1">
      <alignment horizontal="right" vertical="center"/>
    </xf>
    <xf numFmtId="2" fontId="11" fillId="6" borderId="13" xfId="0" applyNumberFormat="1" applyFont="1" applyFill="1" applyBorder="1" applyAlignment="1">
      <alignment horizontal="right" vertical="center"/>
    </xf>
    <xf numFmtId="2" fontId="11" fillId="0" borderId="33" xfId="0" applyNumberFormat="1" applyFont="1" applyFill="1" applyBorder="1" applyAlignment="1"/>
    <xf numFmtId="2" fontId="16" fillId="6" borderId="9" xfId="0" applyNumberFormat="1" applyFont="1" applyFill="1" applyBorder="1" applyAlignment="1">
      <alignment horizontal="right" vertical="center"/>
    </xf>
    <xf numFmtId="2" fontId="16" fillId="6" borderId="12" xfId="0" applyNumberFormat="1" applyFont="1" applyFill="1" applyBorder="1" applyAlignment="1">
      <alignment horizontal="right" vertical="center"/>
    </xf>
    <xf numFmtId="2" fontId="11" fillId="6" borderId="23" xfId="0" applyNumberFormat="1" applyFont="1" applyFill="1" applyBorder="1" applyAlignment="1">
      <alignment vertical="center" wrapText="1"/>
    </xf>
    <xf numFmtId="2" fontId="11" fillId="6" borderId="6" xfId="0" applyNumberFormat="1" applyFont="1" applyFill="1" applyBorder="1" applyAlignment="1">
      <alignment vertical="center" wrapText="1"/>
    </xf>
    <xf numFmtId="2" fontId="11" fillId="6" borderId="28" xfId="0" applyNumberFormat="1" applyFont="1" applyFill="1" applyBorder="1" applyAlignment="1">
      <alignment vertical="center" wrapText="1"/>
    </xf>
    <xf numFmtId="2" fontId="11" fillId="0" borderId="5" xfId="0" applyNumberFormat="1" applyFont="1" applyFill="1" applyBorder="1" applyAlignment="1">
      <alignment vertical="center" wrapText="1"/>
    </xf>
    <xf numFmtId="2" fontId="11" fillId="0" borderId="28" xfId="0" applyNumberFormat="1" applyFont="1" applyFill="1" applyBorder="1" applyAlignment="1">
      <alignment vertical="center" wrapText="1"/>
    </xf>
    <xf numFmtId="2" fontId="11" fillId="0" borderId="6" xfId="0" applyNumberFormat="1" applyFont="1" applyFill="1" applyBorder="1" applyAlignment="1">
      <alignment vertical="center" wrapText="1"/>
    </xf>
    <xf numFmtId="2" fontId="11" fillId="0" borderId="44" xfId="0" applyNumberFormat="1" applyFont="1" applyFill="1" applyBorder="1" applyAlignment="1">
      <alignment vertical="center" wrapText="1"/>
    </xf>
    <xf numFmtId="2" fontId="11" fillId="2" borderId="20" xfId="0" applyNumberFormat="1" applyFont="1" applyFill="1" applyBorder="1" applyAlignment="1">
      <alignment vertical="center" wrapText="1"/>
    </xf>
    <xf numFmtId="2" fontId="11" fillId="2" borderId="5" xfId="0" applyNumberFormat="1" applyFont="1" applyFill="1" applyBorder="1" applyAlignment="1">
      <alignment vertical="center" wrapText="1"/>
    </xf>
    <xf numFmtId="2" fontId="11" fillId="0" borderId="7" xfId="0" applyNumberFormat="1" applyFont="1" applyFill="1" applyBorder="1" applyAlignment="1">
      <alignment vertical="center" wrapText="1"/>
    </xf>
    <xf numFmtId="2" fontId="11" fillId="0" borderId="33" xfId="0" applyNumberFormat="1" applyFont="1" applyFill="1" applyBorder="1" applyAlignment="1">
      <alignment vertical="center" wrapText="1"/>
    </xf>
    <xf numFmtId="2" fontId="11" fillId="2" borderId="14" xfId="0" applyNumberFormat="1" applyFont="1" applyFill="1" applyBorder="1" applyAlignment="1">
      <alignment vertical="center" wrapText="1"/>
    </xf>
    <xf numFmtId="2" fontId="11" fillId="2" borderId="6" xfId="0" applyNumberFormat="1" applyFont="1" applyFill="1" applyBorder="1" applyAlignment="1">
      <alignment vertical="center" wrapText="1"/>
    </xf>
    <xf numFmtId="2" fontId="11" fillId="6" borderId="14" xfId="0" applyNumberFormat="1" applyFont="1" applyFill="1" applyBorder="1" applyAlignment="1">
      <alignment vertical="center" wrapText="1"/>
    </xf>
    <xf numFmtId="2" fontId="16" fillId="6" borderId="7" xfId="0" applyNumberFormat="1" applyFont="1" applyFill="1" applyBorder="1" applyAlignment="1">
      <alignment vertical="center" wrapText="1"/>
    </xf>
    <xf numFmtId="2" fontId="16" fillId="6" borderId="0" xfId="0" applyNumberFormat="1" applyFont="1" applyFill="1" applyBorder="1" applyAlignment="1">
      <alignment vertical="center" wrapText="1"/>
    </xf>
    <xf numFmtId="2" fontId="16" fillId="0" borderId="1" xfId="0" applyNumberFormat="1" applyFont="1" applyFill="1" applyBorder="1" applyAlignment="1">
      <alignment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6" borderId="1" xfId="0" applyNumberFormat="1" applyFont="1" applyFill="1" applyBorder="1" applyAlignment="1">
      <alignment vertical="center" wrapText="1"/>
    </xf>
    <xf numFmtId="2" fontId="16" fillId="0" borderId="7" xfId="0" applyNumberFormat="1" applyFont="1" applyFill="1" applyBorder="1" applyAlignment="1">
      <alignment vertical="center" wrapText="1"/>
    </xf>
    <xf numFmtId="2" fontId="16" fillId="0" borderId="43" xfId="0" applyNumberFormat="1" applyFont="1" applyFill="1" applyBorder="1" applyAlignment="1">
      <alignment vertical="center" wrapText="1"/>
    </xf>
    <xf numFmtId="2" fontId="16" fillId="6" borderId="27" xfId="0" applyNumberFormat="1" applyFont="1" applyFill="1" applyBorder="1" applyAlignment="1">
      <alignment vertical="center" wrapText="1"/>
    </xf>
    <xf numFmtId="2" fontId="16" fillId="0" borderId="27" xfId="0" applyNumberFormat="1" applyFont="1" applyFill="1" applyBorder="1" applyAlignment="1">
      <alignment vertical="center" wrapText="1"/>
    </xf>
    <xf numFmtId="2" fontId="16" fillId="0" borderId="32" xfId="0" applyNumberFormat="1" applyFont="1" applyFill="1" applyBorder="1" applyAlignment="1">
      <alignment vertical="center" wrapText="1"/>
    </xf>
    <xf numFmtId="2" fontId="11" fillId="6" borderId="7" xfId="0" applyNumberFormat="1" applyFont="1" applyFill="1" applyBorder="1" applyAlignment="1">
      <alignment vertical="center" wrapText="1"/>
    </xf>
    <xf numFmtId="2" fontId="11" fillId="6" borderId="27" xfId="0" applyNumberFormat="1" applyFont="1" applyFill="1" applyBorder="1" applyAlignment="1">
      <alignment vertical="center" wrapText="1"/>
    </xf>
    <xf numFmtId="2" fontId="11" fillId="0" borderId="27" xfId="0" applyNumberFormat="1" applyFont="1" applyFill="1" applyBorder="1" applyAlignment="1">
      <alignment vertical="center" wrapText="1"/>
    </xf>
    <xf numFmtId="2" fontId="11" fillId="0" borderId="32" xfId="0" applyNumberFormat="1" applyFont="1" applyFill="1" applyBorder="1" applyAlignment="1">
      <alignment vertical="center" wrapText="1"/>
    </xf>
    <xf numFmtId="2" fontId="11" fillId="6" borderId="9" xfId="0" applyNumberFormat="1" applyFont="1" applyFill="1" applyBorder="1" applyAlignment="1">
      <alignment vertical="center" wrapText="1"/>
    </xf>
    <xf numFmtId="2" fontId="11" fillId="6" borderId="31" xfId="0" applyNumberFormat="1" applyFont="1" applyFill="1" applyBorder="1" applyAlignment="1">
      <alignment vertical="center" wrapText="1"/>
    </xf>
    <xf numFmtId="2" fontId="16" fillId="0" borderId="9" xfId="0" applyNumberFormat="1" applyFont="1" applyFill="1" applyBorder="1" applyAlignment="1">
      <alignment vertical="center" wrapText="1"/>
    </xf>
    <xf numFmtId="2" fontId="16" fillId="0" borderId="31" xfId="0" applyNumberFormat="1" applyFont="1" applyFill="1" applyBorder="1" applyAlignment="1">
      <alignment vertical="center" wrapText="1"/>
    </xf>
    <xf numFmtId="2" fontId="16" fillId="0" borderId="8" xfId="0" applyNumberFormat="1" applyFont="1" applyFill="1" applyBorder="1" applyAlignment="1">
      <alignment vertical="center" wrapText="1"/>
    </xf>
    <xf numFmtId="2" fontId="16" fillId="0" borderId="34" xfId="0" applyNumberFormat="1" applyFont="1" applyFill="1" applyBorder="1" applyAlignment="1">
      <alignment vertical="center" wrapText="1"/>
    </xf>
    <xf numFmtId="2" fontId="11" fillId="9" borderId="2" xfId="0" applyNumberFormat="1" applyFont="1" applyFill="1" applyBorder="1" applyAlignment="1"/>
    <xf numFmtId="2" fontId="11" fillId="9" borderId="3" xfId="0" applyNumberFormat="1" applyFont="1" applyFill="1" applyBorder="1" applyAlignment="1">
      <alignment horizontal="right"/>
    </xf>
    <xf numFmtId="2" fontId="11" fillId="9" borderId="2" xfId="0" applyNumberFormat="1" applyFont="1" applyFill="1" applyBorder="1" applyAlignment="1">
      <alignment horizontal="right"/>
    </xf>
    <xf numFmtId="2" fontId="11" fillId="9" borderId="23" xfId="0" applyNumberFormat="1" applyFont="1" applyFill="1" applyBorder="1" applyAlignment="1">
      <alignment horizontal="right"/>
    </xf>
    <xf numFmtId="2" fontId="11" fillId="9" borderId="17" xfId="0" applyNumberFormat="1" applyFont="1" applyFill="1" applyBorder="1" applyAlignment="1"/>
    <xf numFmtId="2" fontId="11" fillId="9" borderId="23" xfId="0" applyNumberFormat="1" applyFont="1" applyFill="1" applyBorder="1" applyAlignment="1"/>
    <xf numFmtId="2" fontId="11" fillId="9" borderId="3" xfId="0" applyNumberFormat="1" applyFont="1" applyFill="1" applyBorder="1" applyAlignment="1"/>
    <xf numFmtId="2" fontId="11" fillId="6" borderId="28" xfId="0" applyNumberFormat="1" applyFont="1" applyFill="1" applyBorder="1" applyAlignment="1">
      <alignment horizontal="right"/>
    </xf>
    <xf numFmtId="2" fontId="11" fillId="0" borderId="6" xfId="0" applyNumberFormat="1" applyFont="1" applyFill="1" applyBorder="1" applyAlignment="1">
      <alignment horizontal="right"/>
    </xf>
    <xf numFmtId="2" fontId="11" fillId="0" borderId="28" xfId="0" applyNumberFormat="1" applyFont="1" applyFill="1" applyBorder="1" applyAlignment="1">
      <alignment horizontal="right"/>
    </xf>
    <xf numFmtId="2" fontId="11" fillId="6" borderId="6" xfId="0" applyNumberFormat="1" applyFont="1" applyFill="1" applyBorder="1" applyAlignment="1">
      <alignment horizontal="right"/>
    </xf>
    <xf numFmtId="2" fontId="16" fillId="6" borderId="28" xfId="0" applyNumberFormat="1" applyFont="1" applyFill="1" applyBorder="1" applyAlignment="1">
      <alignment horizontal="right"/>
    </xf>
    <xf numFmtId="2" fontId="16" fillId="0" borderId="6" xfId="0" applyNumberFormat="1" applyFont="1" applyFill="1" applyBorder="1" applyAlignment="1">
      <alignment horizontal="right"/>
    </xf>
    <xf numFmtId="2" fontId="16" fillId="0" borderId="28" xfId="0" applyNumberFormat="1" applyFont="1" applyFill="1" applyBorder="1" applyAlignment="1">
      <alignment horizontal="right"/>
    </xf>
    <xf numFmtId="2" fontId="16" fillId="6" borderId="6" xfId="0" applyNumberFormat="1" applyFont="1" applyFill="1" applyBorder="1" applyAlignment="1">
      <alignment horizontal="right"/>
    </xf>
    <xf numFmtId="2" fontId="11" fillId="6" borderId="23" xfId="0" applyNumberFormat="1" applyFont="1" applyFill="1" applyBorder="1" applyAlignment="1"/>
    <xf numFmtId="2" fontId="11" fillId="6" borderId="17" xfId="0" applyNumberFormat="1" applyFont="1" applyFill="1" applyBorder="1" applyAlignment="1"/>
    <xf numFmtId="2" fontId="11" fillId="6" borderId="3" xfId="0" applyNumberFormat="1" applyFont="1" applyFill="1" applyBorder="1" applyAlignment="1"/>
    <xf numFmtId="2" fontId="11" fillId="2" borderId="13" xfId="0" applyNumberFormat="1" applyFont="1" applyFill="1" applyBorder="1" applyAlignment="1"/>
    <xf numFmtId="2" fontId="16" fillId="6" borderId="12" xfId="0" applyNumberFormat="1" applyFont="1" applyFill="1" applyBorder="1" applyAlignment="1"/>
    <xf numFmtId="2" fontId="11" fillId="0" borderId="1" xfId="0" applyNumberFormat="1" applyFont="1" applyFill="1" applyBorder="1" applyAlignment="1"/>
    <xf numFmtId="2" fontId="11" fillId="2" borderId="1" xfId="0" applyNumberFormat="1" applyFont="1" applyFill="1" applyBorder="1" applyAlignment="1"/>
    <xf numFmtId="2" fontId="11" fillId="0" borderId="6" xfId="0" applyNumberFormat="1" applyFont="1" applyFill="1" applyBorder="1" applyAlignment="1">
      <alignment horizontal="right" vertical="center" wrapText="1"/>
    </xf>
    <xf numFmtId="2" fontId="11" fillId="0" borderId="28" xfId="0" applyNumberFormat="1" applyFont="1" applyFill="1" applyBorder="1" applyAlignment="1">
      <alignment horizontal="right" vertical="center" wrapText="1"/>
    </xf>
    <xf numFmtId="2" fontId="11" fillId="0" borderId="33" xfId="0" applyNumberFormat="1" applyFont="1" applyFill="1" applyBorder="1" applyAlignment="1">
      <alignment horizontal="right" vertical="center" wrapText="1"/>
    </xf>
    <xf numFmtId="2" fontId="11" fillId="0" borderId="14" xfId="0" applyNumberFormat="1" applyFont="1" applyFill="1" applyBorder="1" applyAlignment="1">
      <alignment horizontal="right" vertical="center" wrapText="1"/>
    </xf>
    <xf numFmtId="2" fontId="11" fillId="2" borderId="14" xfId="0" applyNumberFormat="1" applyFont="1" applyFill="1" applyBorder="1" applyAlignment="1">
      <alignment horizontal="right" vertical="center" wrapText="1"/>
    </xf>
    <xf numFmtId="2" fontId="11" fillId="2" borderId="6" xfId="0" applyNumberFormat="1" applyFont="1" applyFill="1" applyBorder="1" applyAlignment="1">
      <alignment horizontal="right" vertical="center" wrapText="1"/>
    </xf>
    <xf numFmtId="2" fontId="11" fillId="6" borderId="8" xfId="0" applyNumberFormat="1" applyFont="1" applyFill="1" applyBorder="1" applyAlignment="1"/>
    <xf numFmtId="2" fontId="11" fillId="6" borderId="26" xfId="0" applyNumberFormat="1" applyFont="1" applyFill="1" applyBorder="1" applyAlignment="1"/>
    <xf numFmtId="2" fontId="11" fillId="0" borderId="8" xfId="0" applyNumberFormat="1" applyFont="1" applyFill="1" applyBorder="1" applyAlignment="1"/>
    <xf numFmtId="2" fontId="11" fillId="0" borderId="30" xfId="0" applyNumberFormat="1" applyFont="1" applyFill="1" applyBorder="1" applyAlignment="1"/>
    <xf numFmtId="2" fontId="11" fillId="0" borderId="54" xfId="0" applyNumberFormat="1" applyFont="1" applyFill="1" applyBorder="1" applyAlignment="1"/>
    <xf numFmtId="2" fontId="11" fillId="0" borderId="26" xfId="0" applyNumberFormat="1" applyFont="1" applyFill="1" applyBorder="1" applyAlignment="1"/>
    <xf numFmtId="2" fontId="11" fillId="2" borderId="26" xfId="0" applyNumberFormat="1" applyFont="1" applyFill="1" applyBorder="1" applyAlignment="1"/>
    <xf numFmtId="2" fontId="11" fillId="2" borderId="8" xfId="0" applyNumberFormat="1" applyFont="1" applyFill="1" applyBorder="1" applyAlignment="1"/>
    <xf numFmtId="2" fontId="11" fillId="6" borderId="5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>
      <alignment vertical="center"/>
    </xf>
    <xf numFmtId="2" fontId="11" fillId="2" borderId="5" xfId="0" applyNumberFormat="1" applyFont="1" applyFill="1" applyBorder="1" applyAlignment="1">
      <alignment vertical="center"/>
    </xf>
    <xf numFmtId="2" fontId="11" fillId="6" borderId="6" xfId="0" applyNumberFormat="1" applyFont="1" applyFill="1" applyBorder="1" applyAlignment="1">
      <alignment vertical="center"/>
    </xf>
    <xf numFmtId="2" fontId="11" fillId="0" borderId="6" xfId="0" applyNumberFormat="1" applyFont="1" applyFill="1" applyBorder="1" applyAlignment="1">
      <alignment vertical="center"/>
    </xf>
    <xf numFmtId="2" fontId="11" fillId="2" borderId="6" xfId="0" applyNumberFormat="1" applyFont="1" applyFill="1" applyBorder="1" applyAlignment="1">
      <alignment vertical="center"/>
    </xf>
    <xf numFmtId="2" fontId="11" fillId="6" borderId="32" xfId="0" applyNumberFormat="1" applyFont="1" applyFill="1" applyBorder="1" applyAlignment="1">
      <alignment vertical="center"/>
    </xf>
    <xf numFmtId="2" fontId="11" fillId="6" borderId="27" xfId="0" applyNumberFormat="1" applyFont="1" applyFill="1" applyBorder="1" applyAlignment="1">
      <alignment vertical="center"/>
    </xf>
    <xf numFmtId="2" fontId="11" fillId="2" borderId="10" xfId="0" applyNumberFormat="1" applyFont="1" applyFill="1" applyBorder="1" applyAlignment="1">
      <alignment vertical="center"/>
    </xf>
    <xf numFmtId="2" fontId="11" fillId="0" borderId="8" xfId="0" applyNumberFormat="1" applyFont="1" applyFill="1" applyBorder="1" applyAlignment="1">
      <alignment vertical="center"/>
    </xf>
    <xf numFmtId="2" fontId="11" fillId="0" borderId="54" xfId="0" applyNumberFormat="1" applyFont="1" applyFill="1" applyBorder="1" applyAlignment="1">
      <alignment vertical="center"/>
    </xf>
    <xf numFmtId="2" fontId="11" fillId="0" borderId="26" xfId="0" applyNumberFormat="1" applyFont="1" applyFill="1" applyBorder="1" applyAlignment="1">
      <alignment vertical="center"/>
    </xf>
    <xf numFmtId="2" fontId="11" fillId="2" borderId="26" xfId="0" applyNumberFormat="1" applyFont="1" applyFill="1" applyBorder="1" applyAlignment="1">
      <alignment vertical="center"/>
    </xf>
    <xf numFmtId="2" fontId="11" fillId="6" borderId="54" xfId="0" applyNumberFormat="1" applyFont="1" applyFill="1" applyBorder="1" applyAlignment="1">
      <alignment vertical="center"/>
    </xf>
    <xf numFmtId="2" fontId="16" fillId="2" borderId="20" xfId="0" applyNumberFormat="1" applyFont="1" applyFill="1" applyBorder="1" applyAlignment="1">
      <alignment horizontal="right" vertical="center"/>
    </xf>
    <xf numFmtId="2" fontId="16" fillId="2" borderId="5" xfId="0" applyNumberFormat="1" applyFont="1" applyFill="1" applyBorder="1" applyAlignment="1">
      <alignment horizontal="right" vertical="center"/>
    </xf>
    <xf numFmtId="2" fontId="11" fillId="2" borderId="13" xfId="0" applyNumberFormat="1" applyFont="1" applyFill="1" applyBorder="1" applyAlignment="1">
      <alignment vertical="center"/>
    </xf>
    <xf numFmtId="2" fontId="11" fillId="2" borderId="7" xfId="0" applyNumberFormat="1" applyFont="1" applyFill="1" applyBorder="1" applyAlignment="1">
      <alignment vertical="center"/>
    </xf>
    <xf numFmtId="182" fontId="11" fillId="6" borderId="13" xfId="0" applyNumberFormat="1" applyFont="1" applyFill="1" applyBorder="1" applyAlignment="1"/>
    <xf numFmtId="2" fontId="11" fillId="6" borderId="20" xfId="0" applyNumberFormat="1" applyFont="1" applyFill="1" applyBorder="1" applyAlignment="1"/>
    <xf numFmtId="2" fontId="11" fillId="2" borderId="20" xfId="0" applyNumberFormat="1" applyFont="1" applyFill="1" applyBorder="1" applyAlignment="1"/>
    <xf numFmtId="2" fontId="32" fillId="0" borderId="7" xfId="0" applyNumberFormat="1" applyFont="1" applyFill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center" vertical="center"/>
    </xf>
    <xf numFmtId="2" fontId="32" fillId="0" borderId="7" xfId="0" applyNumberFormat="1" applyFont="1" applyFill="1" applyBorder="1" applyAlignment="1">
      <alignment horizontal="center" vertical="center"/>
    </xf>
    <xf numFmtId="2" fontId="32" fillId="0" borderId="6" xfId="0" applyNumberFormat="1" applyFont="1" applyFill="1" applyBorder="1" applyAlignment="1">
      <alignment horizontal="center" vertical="center"/>
    </xf>
    <xf numFmtId="2" fontId="32" fillId="5" borderId="2" xfId="0" applyNumberFormat="1" applyFont="1" applyFill="1" applyBorder="1" applyAlignment="1">
      <alignment horizontal="center"/>
    </xf>
    <xf numFmtId="2" fontId="16" fillId="6" borderId="27" xfId="0" applyNumberFormat="1" applyFont="1" applyFill="1" applyBorder="1" applyAlignment="1">
      <alignment horizontal="right" vertical="center"/>
    </xf>
    <xf numFmtId="2" fontId="16" fillId="0" borderId="27" xfId="0" applyNumberFormat="1" applyFont="1" applyFill="1" applyBorder="1" applyAlignment="1">
      <alignment horizontal="right" vertical="center"/>
    </xf>
    <xf numFmtId="2" fontId="32" fillId="0" borderId="29" xfId="0" applyNumberFormat="1" applyFont="1" applyFill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/>
    </xf>
    <xf numFmtId="2" fontId="32" fillId="0" borderId="9" xfId="0" applyNumberFormat="1" applyFont="1" applyFill="1" applyBorder="1" applyAlignment="1">
      <alignment horizontal="center" vertical="center"/>
    </xf>
    <xf numFmtId="2" fontId="32" fillId="0" borderId="31" xfId="0" applyNumberFormat="1" applyFont="1" applyFill="1" applyBorder="1" applyAlignment="1">
      <alignment horizontal="center" vertical="center"/>
    </xf>
    <xf numFmtId="2" fontId="32" fillId="0" borderId="6" xfId="0" applyNumberFormat="1" applyFont="1" applyFill="1" applyBorder="1" applyAlignment="1">
      <alignment horizontal="center" vertical="center" wrapText="1"/>
    </xf>
    <xf numFmtId="2" fontId="32" fillId="0" borderId="28" xfId="0" applyNumberFormat="1" applyFont="1" applyFill="1" applyBorder="1" applyAlignment="1">
      <alignment horizontal="center" vertical="center" wrapText="1"/>
    </xf>
    <xf numFmtId="2" fontId="32" fillId="0" borderId="28" xfId="0" applyNumberFormat="1" applyFont="1" applyFill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center" vertical="center"/>
    </xf>
    <xf numFmtId="2" fontId="32" fillId="0" borderId="29" xfId="0" applyNumberFormat="1" applyFont="1" applyFill="1" applyBorder="1" applyAlignment="1">
      <alignment horizontal="center" vertical="center"/>
    </xf>
    <xf numFmtId="2" fontId="33" fillId="0" borderId="29" xfId="0" applyNumberFormat="1" applyFont="1" applyFill="1" applyBorder="1" applyAlignment="1">
      <alignment horizontal="right" vertical="center"/>
    </xf>
    <xf numFmtId="2" fontId="11" fillId="2" borderId="26" xfId="0" applyNumberFormat="1" applyFont="1" applyFill="1" applyBorder="1" applyAlignment="1">
      <alignment horizontal="right" vertical="center"/>
    </xf>
    <xf numFmtId="2" fontId="32" fillId="0" borderId="10" xfId="0" applyNumberFormat="1" applyFont="1" applyFill="1" applyBorder="1" applyAlignment="1">
      <alignment horizontal="center" vertical="center" wrapText="1"/>
    </xf>
    <xf numFmtId="2" fontId="32" fillId="0" borderId="29" xfId="0" applyNumberFormat="1" applyFont="1" applyFill="1" applyBorder="1" applyAlignment="1">
      <alignment horizontal="center" vertical="center" wrapText="1"/>
    </xf>
    <xf numFmtId="2" fontId="32" fillId="6" borderId="31" xfId="0" applyNumberFormat="1" applyFont="1" applyFill="1" applyBorder="1" applyAlignment="1">
      <alignment horizontal="center" vertical="center"/>
    </xf>
    <xf numFmtId="2" fontId="32" fillId="6" borderId="29" xfId="0" applyNumberFormat="1" applyFont="1" applyFill="1" applyBorder="1" applyAlignment="1">
      <alignment horizontal="center" vertical="center"/>
    </xf>
    <xf numFmtId="2" fontId="32" fillId="6" borderId="27" xfId="0" applyNumberFormat="1" applyFont="1" applyFill="1" applyBorder="1" applyAlignment="1">
      <alignment horizontal="center" vertical="center"/>
    </xf>
    <xf numFmtId="2" fontId="32" fillId="6" borderId="28" xfId="0" applyNumberFormat="1" applyFont="1" applyFill="1" applyBorder="1" applyAlignment="1">
      <alignment horizontal="center" vertical="center"/>
    </xf>
    <xf numFmtId="0" fontId="34" fillId="6" borderId="2" xfId="0" applyFont="1" applyFill="1" applyBorder="1" applyAlignment="1">
      <alignment wrapText="1"/>
    </xf>
    <xf numFmtId="0" fontId="11" fillId="6" borderId="17" xfId="0" applyFont="1" applyFill="1" applyBorder="1" applyAlignment="1">
      <alignment horizontal="center"/>
    </xf>
    <xf numFmtId="49" fontId="11" fillId="6" borderId="17" xfId="0" applyNumberFormat="1" applyFont="1" applyFill="1" applyBorder="1" applyAlignment="1">
      <alignment horizontal="center"/>
    </xf>
    <xf numFmtId="49" fontId="11" fillId="0" borderId="34" xfId="0" applyNumberFormat="1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 wrapText="1"/>
    </xf>
    <xf numFmtId="49" fontId="11" fillId="0" borderId="33" xfId="0" applyNumberFormat="1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49" fontId="11" fillId="0" borderId="32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/>
    </xf>
    <xf numFmtId="0" fontId="16" fillId="2" borderId="2" xfId="0" applyFont="1" applyFill="1" applyBorder="1"/>
    <xf numFmtId="49" fontId="11" fillId="0" borderId="43" xfId="0" applyNumberFormat="1" applyFont="1" applyBorder="1" applyAlignment="1">
      <alignment horizontal="center" vertical="center"/>
    </xf>
    <xf numFmtId="2" fontId="11" fillId="4" borderId="12" xfId="0" applyNumberFormat="1" applyFont="1" applyFill="1" applyBorder="1" applyAlignment="1"/>
    <xf numFmtId="2" fontId="16" fillId="2" borderId="13" xfId="0" applyNumberFormat="1" applyFont="1" applyFill="1" applyBorder="1" applyAlignment="1">
      <alignment horizontal="center" vertical="center"/>
    </xf>
    <xf numFmtId="2" fontId="16" fillId="2" borderId="7" xfId="0" applyNumberFormat="1" applyFont="1" applyFill="1" applyBorder="1" applyAlignment="1">
      <alignment horizontal="center" vertical="center"/>
    </xf>
    <xf numFmtId="2" fontId="16" fillId="2" borderId="26" xfId="0" applyNumberFormat="1" applyFont="1" applyFill="1" applyBorder="1" applyAlignment="1">
      <alignment horizontal="center" vertical="center"/>
    </xf>
    <xf numFmtId="2" fontId="16" fillId="2" borderId="8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wrapText="1"/>
    </xf>
    <xf numFmtId="0" fontId="11" fillId="2" borderId="17" xfId="0" applyFont="1" applyFill="1" applyBorder="1" applyAlignment="1">
      <alignment horizontal="center" vertical="center" wrapText="1"/>
    </xf>
    <xf numFmtId="49" fontId="11" fillId="2" borderId="17" xfId="0" applyNumberFormat="1" applyFont="1" applyFill="1" applyBorder="1" applyAlignment="1">
      <alignment horizontal="center" vertical="center"/>
    </xf>
    <xf numFmtId="2" fontId="16" fillId="2" borderId="3" xfId="0" applyNumberFormat="1" applyFont="1" applyFill="1" applyBorder="1" applyAlignment="1">
      <alignment horizontal="center" vertical="center"/>
    </xf>
    <xf numFmtId="2" fontId="16" fillId="2" borderId="2" xfId="0" applyNumberFormat="1" applyFont="1" applyFill="1" applyBorder="1" applyAlignment="1">
      <alignment horizontal="center" vertical="center"/>
    </xf>
    <xf numFmtId="0" fontId="11" fillId="0" borderId="33" xfId="0" applyFont="1" applyBorder="1" applyAlignment="1">
      <alignment horizontal="center" vertical="center" wrapText="1"/>
    </xf>
    <xf numFmtId="2" fontId="16" fillId="2" borderId="14" xfId="0" applyNumberFormat="1" applyFont="1" applyFill="1" applyBorder="1" applyAlignment="1">
      <alignment horizontal="center" vertical="center"/>
    </xf>
    <xf numFmtId="2" fontId="16" fillId="2" borderId="6" xfId="0" applyNumberFormat="1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wrapText="1"/>
    </xf>
    <xf numFmtId="0" fontId="11" fillId="6" borderId="17" xfId="0" applyFont="1" applyFill="1" applyBorder="1" applyAlignment="1">
      <alignment horizontal="center" vertical="center" wrapText="1"/>
    </xf>
    <xf numFmtId="49" fontId="11" fillId="6" borderId="17" xfId="0" applyNumberFormat="1" applyFont="1" applyFill="1" applyBorder="1" applyAlignment="1">
      <alignment horizontal="center" vertical="center"/>
    </xf>
    <xf numFmtId="2" fontId="22" fillId="6" borderId="2" xfId="0" applyNumberFormat="1" applyFont="1" applyFill="1" applyBorder="1" applyAlignment="1">
      <alignment horizontal="center"/>
    </xf>
    <xf numFmtId="2" fontId="11" fillId="2" borderId="3" xfId="0" applyNumberFormat="1" applyFont="1" applyFill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2" fontId="22" fillId="2" borderId="2" xfId="0" applyNumberFormat="1" applyFont="1" applyFill="1" applyBorder="1" applyAlignment="1">
      <alignment horizontal="center"/>
    </xf>
    <xf numFmtId="0" fontId="11" fillId="6" borderId="2" xfId="0" applyFont="1" applyFill="1" applyBorder="1"/>
    <xf numFmtId="0" fontId="11" fillId="6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2" fontId="32" fillId="2" borderId="6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/>
    <xf numFmtId="2" fontId="33" fillId="0" borderId="7" xfId="0" applyNumberFormat="1" applyFont="1" applyFill="1" applyBorder="1" applyAlignment="1"/>
    <xf numFmtId="2" fontId="33" fillId="0" borderId="10" xfId="0" applyNumberFormat="1" applyFont="1" applyFill="1" applyBorder="1" applyAlignment="1"/>
    <xf numFmtId="2" fontId="33" fillId="0" borderId="6" xfId="0" applyNumberFormat="1" applyFont="1" applyFill="1" applyBorder="1" applyAlignment="1"/>
    <xf numFmtId="2" fontId="33" fillId="0" borderId="1" xfId="0" applyNumberFormat="1" applyFont="1" applyFill="1" applyBorder="1" applyAlignment="1"/>
    <xf numFmtId="2" fontId="17" fillId="0" borderId="0" xfId="0" applyNumberFormat="1" applyFont="1" applyFill="1" applyBorder="1"/>
    <xf numFmtId="0" fontId="17" fillId="0" borderId="0" xfId="0" applyFont="1" applyFill="1" applyBorder="1"/>
    <xf numFmtId="0" fontId="27" fillId="0" borderId="7" xfId="0" applyFont="1" applyFill="1" applyBorder="1" applyAlignment="1">
      <alignment horizontal="left" vertical="center" wrapText="1"/>
    </xf>
    <xf numFmtId="49" fontId="16" fillId="0" borderId="27" xfId="0" applyNumberFormat="1" applyFont="1" applyFill="1" applyBorder="1" applyAlignment="1">
      <alignment horizontal="center" vertical="center"/>
    </xf>
    <xf numFmtId="2" fontId="32" fillId="6" borderId="10" xfId="0" applyNumberFormat="1" applyFont="1" applyFill="1" applyBorder="1" applyAlignment="1">
      <alignment horizontal="center" vertical="center" wrapText="1"/>
    </xf>
    <xf numFmtId="2" fontId="32" fillId="6" borderId="7" xfId="0" applyNumberFormat="1" applyFont="1" applyFill="1" applyBorder="1" applyAlignment="1">
      <alignment horizontal="center" vertical="center"/>
    </xf>
    <xf numFmtId="2" fontId="32" fillId="6" borderId="10" xfId="0" applyNumberFormat="1" applyFont="1" applyFill="1" applyBorder="1" applyAlignment="1">
      <alignment horizontal="center" vertical="center"/>
    </xf>
    <xf numFmtId="2" fontId="32" fillId="6" borderId="6" xfId="0" applyNumberFormat="1" applyFont="1" applyFill="1" applyBorder="1" applyAlignment="1">
      <alignment horizontal="center" vertical="center"/>
    </xf>
    <xf numFmtId="2" fontId="32" fillId="6" borderId="7" xfId="0" applyNumberFormat="1" applyFont="1" applyFill="1" applyBorder="1" applyAlignment="1">
      <alignment horizontal="center" vertical="center"/>
    </xf>
    <xf numFmtId="2" fontId="32" fillId="2" borderId="10" xfId="0" applyNumberFormat="1" applyFont="1" applyFill="1" applyBorder="1" applyAlignment="1">
      <alignment horizontal="center" vertical="center"/>
    </xf>
    <xf numFmtId="2" fontId="32" fillId="6" borderId="10" xfId="0" applyNumberFormat="1" applyFont="1" applyFill="1" applyBorder="1" applyAlignment="1">
      <alignment horizontal="center" vertical="center"/>
    </xf>
    <xf numFmtId="2" fontId="32" fillId="6" borderId="29" xfId="0" applyNumberFormat="1" applyFont="1" applyFill="1" applyBorder="1" applyAlignment="1">
      <alignment horizontal="center" vertical="center" wrapText="1"/>
    </xf>
    <xf numFmtId="2" fontId="32" fillId="6" borderId="28" xfId="0" applyNumberFormat="1" applyFont="1" applyFill="1" applyBorder="1" applyAlignment="1">
      <alignment horizontal="center" vertical="center" wrapText="1"/>
    </xf>
    <xf numFmtId="2" fontId="32" fillId="6" borderId="6" xfId="0" applyNumberFormat="1" applyFont="1" applyFill="1" applyBorder="1" applyAlignment="1">
      <alignment horizontal="center" vertical="center" wrapText="1"/>
    </xf>
    <xf numFmtId="2" fontId="32" fillId="6" borderId="9" xfId="0" applyNumberFormat="1" applyFont="1" applyFill="1" applyBorder="1" applyAlignment="1">
      <alignment horizontal="center" vertical="center"/>
    </xf>
    <xf numFmtId="2" fontId="33" fillId="0" borderId="32" xfId="0" applyNumberFormat="1" applyFont="1" applyFill="1" applyBorder="1" applyAlignment="1"/>
    <xf numFmtId="2" fontId="33" fillId="0" borderId="38" xfId="0" applyNumberFormat="1" applyFont="1" applyFill="1" applyBorder="1" applyAlignment="1"/>
    <xf numFmtId="2" fontId="16" fillId="2" borderId="17" xfId="0" applyNumberFormat="1" applyFont="1" applyFill="1" applyBorder="1" applyAlignment="1">
      <alignment horizontal="right" vertical="center"/>
    </xf>
    <xf numFmtId="2" fontId="11" fillId="2" borderId="3" xfId="0" applyNumberFormat="1" applyFont="1" applyFill="1" applyBorder="1" applyAlignment="1">
      <alignment horizontal="right" vertical="center"/>
    </xf>
    <xf numFmtId="182" fontId="16" fillId="2" borderId="2" xfId="0" applyNumberFormat="1" applyFont="1" applyFill="1" applyBorder="1" applyAlignment="1">
      <alignment horizontal="right"/>
    </xf>
    <xf numFmtId="182" fontId="16" fillId="2" borderId="17" xfId="0" applyNumberFormat="1" applyFont="1" applyFill="1" applyBorder="1" applyAlignment="1">
      <alignment horizontal="right"/>
    </xf>
    <xf numFmtId="182" fontId="16" fillId="2" borderId="3" xfId="0" applyNumberFormat="1" applyFont="1" applyFill="1" applyBorder="1" applyAlignment="1">
      <alignment horizontal="right"/>
    </xf>
    <xf numFmtId="2" fontId="33" fillId="0" borderId="54" xfId="0" applyNumberFormat="1" applyFont="1" applyFill="1" applyBorder="1" applyAlignment="1"/>
    <xf numFmtId="182" fontId="33" fillId="0" borderId="7" xfId="0" applyNumberFormat="1" applyFont="1" applyFill="1" applyBorder="1" applyAlignment="1"/>
    <xf numFmtId="0" fontId="11" fillId="0" borderId="16" xfId="0" applyFont="1" applyFill="1" applyBorder="1" applyAlignment="1">
      <alignment horizontal="center"/>
    </xf>
    <xf numFmtId="0" fontId="11" fillId="0" borderId="12" xfId="0" applyFont="1" applyFill="1" applyBorder="1" applyAlignment="1">
      <alignment wrapText="1"/>
    </xf>
    <xf numFmtId="2" fontId="11" fillId="0" borderId="29" xfId="0" applyNumberFormat="1" applyFont="1" applyFill="1" applyBorder="1" applyAlignment="1"/>
    <xf numFmtId="2" fontId="31" fillId="0" borderId="38" xfId="0" applyNumberFormat="1" applyFont="1" applyFill="1" applyBorder="1" applyAlignment="1"/>
    <xf numFmtId="2" fontId="11" fillId="0" borderId="16" xfId="0" applyNumberFormat="1" applyFont="1" applyFill="1" applyBorder="1" applyAlignment="1"/>
    <xf numFmtId="2" fontId="11" fillId="2" borderId="16" xfId="0" applyNumberFormat="1" applyFont="1" applyFill="1" applyBorder="1" applyAlignment="1">
      <alignment horizontal="right" vertical="center"/>
    </xf>
    <xf numFmtId="2" fontId="11" fillId="2" borderId="10" xfId="0" applyNumberFormat="1" applyFont="1" applyFill="1" applyBorder="1" applyAlignment="1">
      <alignment horizontal="right" vertical="center"/>
    </xf>
    <xf numFmtId="2" fontId="33" fillId="0" borderId="34" xfId="0" applyNumberFormat="1" applyFont="1" applyFill="1" applyBorder="1" applyAlignment="1"/>
    <xf numFmtId="2" fontId="33" fillId="0" borderId="0" xfId="0" applyNumberFormat="1" applyFont="1" applyFill="1" applyBorder="1" applyAlignment="1">
      <alignment vertical="center"/>
    </xf>
    <xf numFmtId="2" fontId="16" fillId="0" borderId="12" xfId="0" applyNumberFormat="1" applyFont="1" applyFill="1" applyBorder="1" applyAlignment="1">
      <alignment horizontal="right" vertical="center"/>
    </xf>
    <xf numFmtId="2" fontId="33" fillId="6" borderId="7" xfId="0" applyNumberFormat="1" applyFont="1" applyFill="1" applyBorder="1" applyAlignment="1"/>
    <xf numFmtId="2" fontId="33" fillId="0" borderId="27" xfId="0" applyNumberFormat="1" applyFont="1" applyFill="1" applyBorder="1" applyAlignment="1"/>
    <xf numFmtId="2" fontId="33" fillId="0" borderId="13" xfId="0" applyNumberFormat="1" applyFont="1" applyFill="1" applyBorder="1" applyAlignment="1"/>
    <xf numFmtId="2" fontId="33" fillId="6" borderId="32" xfId="0" applyNumberFormat="1" applyFont="1" applyFill="1" applyBorder="1" applyAlignment="1"/>
    <xf numFmtId="2" fontId="33" fillId="6" borderId="10" xfId="0" applyNumberFormat="1" applyFont="1" applyFill="1" applyBorder="1" applyAlignment="1"/>
    <xf numFmtId="2" fontId="33" fillId="0" borderId="29" xfId="0" applyNumberFormat="1" applyFont="1" applyFill="1" applyBorder="1" applyAlignment="1"/>
    <xf numFmtId="2" fontId="33" fillId="6" borderId="13" xfId="0" applyNumberFormat="1" applyFont="1" applyFill="1" applyBorder="1" applyAlignment="1"/>
    <xf numFmtId="2" fontId="31" fillId="6" borderId="10" xfId="0" applyNumberFormat="1" applyFont="1" applyFill="1" applyBorder="1" applyAlignment="1"/>
    <xf numFmtId="2" fontId="33" fillId="6" borderId="16" xfId="0" applyNumberFormat="1" applyFont="1" applyFill="1" applyBorder="1" applyAlignment="1"/>
    <xf numFmtId="2" fontId="33" fillId="6" borderId="0" xfId="0" applyNumberFormat="1" applyFont="1" applyFill="1" applyBorder="1" applyAlignment="1"/>
    <xf numFmtId="2" fontId="33" fillId="0" borderId="9" xfId="0" applyNumberFormat="1" applyFont="1" applyFill="1" applyBorder="1" applyAlignment="1"/>
    <xf numFmtId="2" fontId="33" fillId="0" borderId="0" xfId="0" applyNumberFormat="1" applyFont="1" applyFill="1" applyBorder="1" applyAlignment="1"/>
    <xf numFmtId="2" fontId="33" fillId="6" borderId="14" xfId="0" applyNumberFormat="1" applyFont="1" applyFill="1" applyBorder="1" applyAlignment="1"/>
    <xf numFmtId="2" fontId="33" fillId="6" borderId="6" xfId="0" applyNumberFormat="1" applyFont="1" applyFill="1" applyBorder="1" applyAlignment="1"/>
    <xf numFmtId="2" fontId="33" fillId="6" borderId="11" xfId="0" applyNumberFormat="1" applyFont="1" applyFill="1" applyBorder="1" applyAlignment="1"/>
    <xf numFmtId="2" fontId="33" fillId="6" borderId="1" xfId="0" applyNumberFormat="1" applyFont="1" applyFill="1" applyBorder="1" applyAlignment="1"/>
    <xf numFmtId="2" fontId="33" fillId="6" borderId="43" xfId="0" applyNumberFormat="1" applyFont="1" applyFill="1" applyBorder="1" applyAlignment="1"/>
    <xf numFmtId="2" fontId="33" fillId="0" borderId="11" xfId="0" applyNumberFormat="1" applyFont="1" applyFill="1" applyBorder="1" applyAlignment="1"/>
    <xf numFmtId="2" fontId="33" fillId="6" borderId="27" xfId="0" applyNumberFormat="1" applyFont="1" applyFill="1" applyBorder="1" applyAlignment="1"/>
    <xf numFmtId="2" fontId="33" fillId="6" borderId="8" xfId="0" applyNumberFormat="1" applyFont="1" applyFill="1" applyBorder="1" applyAlignment="1"/>
    <xf numFmtId="2" fontId="33" fillId="0" borderId="8" xfId="0" applyNumberFormat="1" applyFont="1" applyFill="1" applyBorder="1" applyAlignment="1"/>
    <xf numFmtId="2" fontId="33" fillId="0" borderId="30" xfId="0" applyNumberFormat="1" applyFont="1" applyFill="1" applyBorder="1" applyAlignment="1"/>
    <xf numFmtId="182" fontId="33" fillId="6" borderId="13" xfId="0" applyNumberFormat="1" applyFont="1" applyFill="1" applyBorder="1" applyAlignment="1"/>
    <xf numFmtId="2" fontId="31" fillId="0" borderId="10" xfId="0" applyNumberFormat="1" applyFont="1" applyFill="1" applyBorder="1" applyAlignment="1"/>
    <xf numFmtId="2" fontId="31" fillId="0" borderId="29" xfId="0" applyNumberFormat="1" applyFont="1" applyFill="1" applyBorder="1" applyAlignment="1"/>
    <xf numFmtId="2" fontId="33" fillId="6" borderId="9" xfId="0" applyNumberFormat="1" applyFont="1" applyFill="1" applyBorder="1" applyAlignment="1"/>
    <xf numFmtId="2" fontId="33" fillId="6" borderId="31" xfId="0" applyNumberFormat="1" applyFont="1" applyFill="1" applyBorder="1" applyAlignment="1"/>
    <xf numFmtId="2" fontId="33" fillId="0" borderId="31" xfId="0" applyNumberFormat="1" applyFont="1" applyFill="1" applyBorder="1" applyAlignment="1"/>
    <xf numFmtId="2" fontId="33" fillId="6" borderId="10" xfId="0" applyNumberFormat="1" applyFont="1" applyFill="1" applyBorder="1" applyAlignment="1">
      <alignment horizontal="right" vertical="center"/>
    </xf>
    <xf numFmtId="2" fontId="33" fillId="0" borderId="10" xfId="0" applyNumberFormat="1" applyFont="1" applyFill="1" applyBorder="1" applyAlignment="1">
      <alignment horizontal="right" vertical="center"/>
    </xf>
    <xf numFmtId="2" fontId="33" fillId="0" borderId="38" xfId="0" applyNumberFormat="1" applyFont="1" applyFill="1" applyBorder="1" applyAlignment="1">
      <alignment horizontal="right" vertical="center"/>
    </xf>
    <xf numFmtId="2" fontId="17" fillId="0" borderId="0" xfId="0" applyNumberFormat="1" applyFont="1" applyFill="1" applyBorder="1" applyAlignment="1"/>
    <xf numFmtId="2" fontId="32" fillId="0" borderId="7" xfId="0" applyNumberFormat="1" applyFont="1" applyFill="1" applyBorder="1" applyAlignment="1">
      <alignment horizontal="center" vertical="center" wrapText="1"/>
    </xf>
    <xf numFmtId="2" fontId="33" fillId="0" borderId="12" xfId="0" applyNumberFormat="1" applyFont="1" applyFill="1" applyBorder="1" applyAlignment="1">
      <alignment vertical="center"/>
    </xf>
    <xf numFmtId="2" fontId="32" fillId="6" borderId="33" xfId="0" applyNumberFormat="1" applyFont="1" applyFill="1" applyBorder="1" applyAlignment="1">
      <alignment horizontal="center" vertical="center"/>
    </xf>
    <xf numFmtId="2" fontId="32" fillId="6" borderId="38" xfId="0" applyNumberFormat="1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2" fontId="33" fillId="0" borderId="26" xfId="0" applyNumberFormat="1" applyFont="1" applyFill="1" applyBorder="1" applyAlignment="1"/>
    <xf numFmtId="2" fontId="32" fillId="3" borderId="2" xfId="0" applyNumberFormat="1" applyFont="1" applyFill="1" applyBorder="1" applyAlignment="1">
      <alignment horizontal="center" vertical="center"/>
    </xf>
    <xf numFmtId="2" fontId="32" fillId="2" borderId="7" xfId="0" applyNumberFormat="1" applyFont="1" applyFill="1" applyBorder="1" applyAlignment="1">
      <alignment horizontal="center" vertical="center"/>
    </xf>
    <xf numFmtId="0" fontId="27" fillId="0" borderId="5" xfId="0" applyFont="1" applyBorder="1" applyAlignment="1">
      <alignment wrapText="1"/>
    </xf>
    <xf numFmtId="0" fontId="16" fillId="0" borderId="8" xfId="0" applyFont="1" applyBorder="1" applyAlignment="1">
      <alignment wrapText="1"/>
    </xf>
    <xf numFmtId="0" fontId="16" fillId="0" borderId="30" xfId="0" applyFont="1" applyBorder="1" applyAlignment="1">
      <alignment horizontal="center" vertical="center"/>
    </xf>
    <xf numFmtId="49" fontId="11" fillId="2" borderId="35" xfId="0" applyNumberFormat="1" applyFont="1" applyFill="1" applyBorder="1" applyAlignment="1">
      <alignment horizontal="center" vertical="center"/>
    </xf>
    <xf numFmtId="2" fontId="11" fillId="6" borderId="30" xfId="0" applyNumberFormat="1" applyFont="1" applyFill="1" applyBorder="1" applyAlignment="1">
      <alignment vertical="center"/>
    </xf>
    <xf numFmtId="2" fontId="11" fillId="6" borderId="26" xfId="0" applyNumberFormat="1" applyFont="1" applyFill="1" applyBorder="1" applyAlignment="1">
      <alignment vertical="center"/>
    </xf>
    <xf numFmtId="2" fontId="16" fillId="6" borderId="2" xfId="0" applyNumberFormat="1" applyFont="1" applyFill="1" applyBorder="1" applyAlignment="1">
      <alignment horizontal="right" vertical="center"/>
    </xf>
    <xf numFmtId="0" fontId="16" fillId="6" borderId="23" xfId="0" applyFont="1" applyFill="1" applyBorder="1" applyAlignment="1">
      <alignment horizontal="center" vertical="center"/>
    </xf>
    <xf numFmtId="49" fontId="11" fillId="6" borderId="23" xfId="0" applyNumberFormat="1" applyFont="1" applyFill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right" vertical="center"/>
    </xf>
    <xf numFmtId="0" fontId="11" fillId="2" borderId="35" xfId="0" applyFont="1" applyFill="1" applyBorder="1" applyAlignment="1">
      <alignment horizontal="center" vertical="center"/>
    </xf>
    <xf numFmtId="2" fontId="11" fillId="6" borderId="43" xfId="0" applyNumberFormat="1" applyFont="1" applyFill="1" applyBorder="1" applyAlignment="1">
      <alignment vertical="center"/>
    </xf>
    <xf numFmtId="0" fontId="31" fillId="6" borderId="3" xfId="0" applyFont="1" applyFill="1" applyBorder="1" applyAlignment="1">
      <alignment horizontal="left" vertical="center" wrapText="1"/>
    </xf>
    <xf numFmtId="0" fontId="31" fillId="6" borderId="2" xfId="0" applyFont="1" applyFill="1" applyBorder="1" applyAlignment="1">
      <alignment horizontal="center" vertical="center"/>
    </xf>
    <xf numFmtId="0" fontId="11" fillId="2" borderId="4" xfId="0" applyFont="1" applyFill="1" applyBorder="1"/>
    <xf numFmtId="0" fontId="11" fillId="0" borderId="7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2" fontId="16" fillId="0" borderId="28" xfId="0" applyNumberFormat="1" applyFont="1" applyFill="1" applyBorder="1" applyAlignment="1">
      <alignment vertical="center" wrapText="1"/>
    </xf>
    <xf numFmtId="2" fontId="16" fillId="0" borderId="6" xfId="0" applyNumberFormat="1" applyFont="1" applyFill="1" applyBorder="1" applyAlignment="1">
      <alignment vertical="center" wrapText="1"/>
    </xf>
    <xf numFmtId="2" fontId="16" fillId="0" borderId="33" xfId="0" applyNumberFormat="1" applyFont="1" applyFill="1" applyBorder="1" applyAlignment="1">
      <alignment vertical="center" wrapText="1"/>
    </xf>
    <xf numFmtId="2" fontId="16" fillId="0" borderId="14" xfId="0" applyNumberFormat="1" applyFont="1" applyFill="1" applyBorder="1" applyAlignment="1">
      <alignment vertical="center" wrapText="1"/>
    </xf>
    <xf numFmtId="0" fontId="11" fillId="2" borderId="12" xfId="0" applyFont="1" applyFill="1" applyBorder="1" applyAlignment="1">
      <alignment wrapText="1"/>
    </xf>
    <xf numFmtId="2" fontId="11" fillId="4" borderId="4" xfId="0" applyNumberFormat="1" applyFont="1" applyFill="1" applyBorder="1" applyAlignment="1">
      <alignment vertical="center"/>
    </xf>
    <xf numFmtId="0" fontId="11" fillId="6" borderId="10" xfId="0" applyFont="1" applyFill="1" applyBorder="1" applyAlignment="1">
      <alignment wrapText="1"/>
    </xf>
    <xf numFmtId="0" fontId="11" fillId="6" borderId="26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center"/>
    </xf>
    <xf numFmtId="49" fontId="11" fillId="0" borderId="26" xfId="0" applyNumberFormat="1" applyFont="1" applyFill="1" applyBorder="1" applyAlignment="1">
      <alignment horizontal="center" vertical="center"/>
    </xf>
    <xf numFmtId="49" fontId="16" fillId="0" borderId="11" xfId="0" applyNumberFormat="1" applyFont="1" applyFill="1" applyBorder="1" applyAlignment="1">
      <alignment horizontal="center"/>
    </xf>
    <xf numFmtId="2" fontId="33" fillId="6" borderId="29" xfId="0" applyNumberFormat="1" applyFont="1" applyFill="1" applyBorder="1" applyAlignment="1"/>
    <xf numFmtId="2" fontId="16" fillId="2" borderId="16" xfId="0" applyNumberFormat="1" applyFont="1" applyFill="1" applyBorder="1" applyAlignment="1"/>
    <xf numFmtId="2" fontId="16" fillId="2" borderId="10" xfId="0" applyNumberFormat="1" applyFont="1" applyFill="1" applyBorder="1" applyAlignment="1"/>
    <xf numFmtId="182" fontId="11" fillId="2" borderId="10" xfId="0" applyNumberFormat="1" applyFont="1" applyFill="1" applyBorder="1" applyAlignment="1">
      <alignment horizontal="right"/>
    </xf>
    <xf numFmtId="49" fontId="11" fillId="4" borderId="17" xfId="0" applyNumberFormat="1" applyFont="1" applyFill="1" applyBorder="1" applyAlignment="1">
      <alignment horizontal="center"/>
    </xf>
    <xf numFmtId="49" fontId="11" fillId="4" borderId="23" xfId="0" applyNumberFormat="1" applyFont="1" applyFill="1" applyBorder="1" applyAlignment="1">
      <alignment horizontal="center"/>
    </xf>
    <xf numFmtId="2" fontId="31" fillId="4" borderId="2" xfId="0" applyNumberFormat="1" applyFont="1" applyFill="1" applyBorder="1" applyAlignment="1">
      <alignment horizontal="right"/>
    </xf>
    <xf numFmtId="2" fontId="11" fillId="4" borderId="17" xfId="0" applyNumberFormat="1" applyFont="1" applyFill="1" applyBorder="1" applyAlignment="1">
      <alignment horizontal="right"/>
    </xf>
    <xf numFmtId="2" fontId="11" fillId="4" borderId="3" xfId="0" applyNumberFormat="1" applyFont="1" applyFill="1" applyBorder="1" applyAlignment="1">
      <alignment horizontal="right"/>
    </xf>
    <xf numFmtId="2" fontId="31" fillId="4" borderId="3" xfId="0" applyNumberFormat="1" applyFont="1" applyFill="1" applyBorder="1" applyAlignment="1">
      <alignment horizontal="right"/>
    </xf>
    <xf numFmtId="0" fontId="31" fillId="6" borderId="2" xfId="0" applyFont="1" applyFill="1" applyBorder="1" applyAlignment="1">
      <alignment horizontal="right" vertical="center"/>
    </xf>
    <xf numFmtId="0" fontId="11" fillId="6" borderId="1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wrapText="1"/>
    </xf>
    <xf numFmtId="0" fontId="11" fillId="6" borderId="43" xfId="0" applyFont="1" applyFill="1" applyBorder="1" applyAlignment="1">
      <alignment horizontal="center" vertical="center"/>
    </xf>
    <xf numFmtId="49" fontId="11" fillId="6" borderId="43" xfId="0" applyNumberFormat="1" applyFont="1" applyFill="1" applyBorder="1" applyAlignment="1">
      <alignment horizontal="center" vertical="center"/>
    </xf>
    <xf numFmtId="49" fontId="11" fillId="6" borderId="0" xfId="0" applyNumberFormat="1" applyFont="1" applyFill="1" applyBorder="1" applyAlignment="1">
      <alignment horizontal="center" vertical="center"/>
    </xf>
    <xf numFmtId="2" fontId="11" fillId="6" borderId="4" xfId="0" applyNumberFormat="1" applyFont="1" applyFill="1" applyBorder="1" applyAlignment="1">
      <alignment horizontal="center" vertical="center"/>
    </xf>
    <xf numFmtId="2" fontId="11" fillId="2" borderId="15" xfId="0" applyNumberFormat="1" applyFont="1" applyFill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0" fontId="16" fillId="0" borderId="5" xfId="0" applyFont="1" applyBorder="1" applyAlignment="1">
      <alignment wrapText="1"/>
    </xf>
    <xf numFmtId="0" fontId="11" fillId="0" borderId="44" xfId="0" applyFont="1" applyBorder="1" applyAlignment="1">
      <alignment horizontal="center" vertical="center"/>
    </xf>
    <xf numFmtId="49" fontId="11" fillId="0" borderId="44" xfId="0" applyNumberFormat="1" applyFont="1" applyBorder="1" applyAlignment="1">
      <alignment horizontal="center" vertical="center"/>
    </xf>
    <xf numFmtId="49" fontId="11" fillId="0" borderId="22" xfId="0" applyNumberFormat="1" applyFont="1" applyBorder="1" applyAlignment="1">
      <alignment horizontal="center" vertical="center"/>
    </xf>
    <xf numFmtId="2" fontId="16" fillId="0" borderId="5" xfId="0" applyNumberFormat="1" applyFont="1" applyFill="1" applyBorder="1" applyAlignment="1">
      <alignment horizontal="right" vertical="center"/>
    </xf>
    <xf numFmtId="2" fontId="16" fillId="2" borderId="20" xfId="0" applyNumberFormat="1" applyFont="1" applyFill="1" applyBorder="1" applyAlignment="1">
      <alignment horizontal="center" vertical="center"/>
    </xf>
    <xf numFmtId="2" fontId="16" fillId="2" borderId="5" xfId="0" applyNumberFormat="1" applyFont="1" applyFill="1" applyBorder="1" applyAlignment="1">
      <alignment horizontal="center" vertical="center"/>
    </xf>
    <xf numFmtId="49" fontId="11" fillId="0" borderId="31" xfId="0" applyNumberFormat="1" applyFont="1" applyBorder="1" applyAlignment="1">
      <alignment horizontal="center" vertical="center"/>
    </xf>
    <xf numFmtId="2" fontId="11" fillId="6" borderId="10" xfId="0" applyNumberFormat="1" applyFont="1" applyFill="1" applyBorder="1" applyAlignment="1">
      <alignment horizontal="right" vertical="center"/>
    </xf>
    <xf numFmtId="2" fontId="16" fillId="2" borderId="16" xfId="0" applyNumberFormat="1" applyFont="1" applyFill="1" applyBorder="1" applyAlignment="1">
      <alignment horizontal="center" vertical="center"/>
    </xf>
    <xf numFmtId="2" fontId="16" fillId="2" borderId="10" xfId="0" applyNumberFormat="1" applyFont="1" applyFill="1" applyBorder="1" applyAlignment="1">
      <alignment horizontal="center" vertical="center"/>
    </xf>
    <xf numFmtId="2" fontId="11" fillId="6" borderId="10" xfId="0" applyNumberFormat="1" applyFont="1" applyFill="1" applyBorder="1" applyAlignment="1"/>
    <xf numFmtId="49" fontId="11" fillId="6" borderId="3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49" fontId="16" fillId="0" borderId="14" xfId="0" applyNumberFormat="1" applyFont="1" applyFill="1" applyBorder="1" applyAlignment="1">
      <alignment horizontal="center"/>
    </xf>
    <xf numFmtId="49" fontId="16" fillId="2" borderId="3" xfId="0" applyNumberFormat="1" applyFont="1" applyFill="1" applyBorder="1" applyAlignment="1">
      <alignment horizontal="center"/>
    </xf>
    <xf numFmtId="0" fontId="11" fillId="4" borderId="29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wrapText="1"/>
    </xf>
    <xf numFmtId="0" fontId="16" fillId="0" borderId="23" xfId="0" applyFont="1" applyBorder="1"/>
    <xf numFmtId="0" fontId="11" fillId="4" borderId="23" xfId="0" applyFont="1" applyFill="1" applyBorder="1"/>
    <xf numFmtId="49" fontId="11" fillId="6" borderId="2" xfId="0" applyNumberFormat="1" applyFont="1" applyFill="1" applyBorder="1" applyAlignment="1">
      <alignment horizontal="center"/>
    </xf>
    <xf numFmtId="49" fontId="11" fillId="0" borderId="6" xfId="0" applyNumberFormat="1" applyFont="1" applyFill="1" applyBorder="1" applyAlignment="1">
      <alignment horizontal="center"/>
    </xf>
    <xf numFmtId="49" fontId="16" fillId="0" borderId="6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49" fontId="11" fillId="4" borderId="10" xfId="0" applyNumberFormat="1" applyFont="1" applyFill="1" applyBorder="1" applyAlignment="1">
      <alignment horizontal="center" vertical="center" wrapText="1"/>
    </xf>
    <xf numFmtId="49" fontId="11" fillId="6" borderId="2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49" fontId="16" fillId="0" borderId="8" xfId="0" applyNumberFormat="1" applyFont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49" fontId="16" fillId="0" borderId="10" xfId="0" applyNumberFormat="1" applyFont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/>
    </xf>
    <xf numFmtId="49" fontId="11" fillId="0" borderId="28" xfId="0" applyNumberFormat="1" applyFont="1" applyFill="1" applyBorder="1" applyAlignment="1">
      <alignment horizontal="center"/>
    </xf>
    <xf numFmtId="49" fontId="16" fillId="0" borderId="28" xfId="0" applyNumberFormat="1" applyFont="1" applyFill="1" applyBorder="1" applyAlignment="1">
      <alignment horizontal="center"/>
    </xf>
    <xf numFmtId="49" fontId="16" fillId="2" borderId="23" xfId="0" applyNumberFormat="1" applyFont="1" applyFill="1" applyBorder="1" applyAlignment="1">
      <alignment horizontal="center"/>
    </xf>
    <xf numFmtId="49" fontId="11" fillId="4" borderId="29" xfId="0" applyNumberFormat="1" applyFont="1" applyFill="1" applyBorder="1" applyAlignment="1">
      <alignment horizontal="center" vertical="center" wrapText="1"/>
    </xf>
    <xf numFmtId="49" fontId="11" fillId="0" borderId="28" xfId="0" applyNumberFormat="1" applyFont="1" applyBorder="1" applyAlignment="1">
      <alignment horizontal="center" vertical="center" wrapText="1"/>
    </xf>
    <xf numFmtId="49" fontId="16" fillId="0" borderId="30" xfId="0" applyNumberFormat="1" applyFont="1" applyBorder="1" applyAlignment="1">
      <alignment horizontal="center" vertical="center" wrapText="1"/>
    </xf>
    <xf numFmtId="49" fontId="11" fillId="2" borderId="23" xfId="0" applyNumberFormat="1" applyFont="1" applyFill="1" applyBorder="1" applyAlignment="1">
      <alignment horizontal="center" vertical="center" wrapText="1"/>
    </xf>
    <xf numFmtId="49" fontId="16" fillId="0" borderId="28" xfId="0" applyNumberFormat="1" applyFont="1" applyBorder="1" applyAlignment="1">
      <alignment horizontal="center" vertical="center" wrapText="1"/>
    </xf>
    <xf numFmtId="49" fontId="16" fillId="0" borderId="27" xfId="0" applyNumberFormat="1" applyFont="1" applyBorder="1" applyAlignment="1">
      <alignment horizontal="center" vertical="center" wrapText="1"/>
    </xf>
    <xf numFmtId="49" fontId="16" fillId="0" borderId="29" xfId="0" applyNumberFormat="1" applyFont="1" applyBorder="1" applyAlignment="1">
      <alignment horizontal="center" vertical="center" wrapText="1"/>
    </xf>
    <xf numFmtId="49" fontId="16" fillId="0" borderId="22" xfId="0" applyNumberFormat="1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/>
    </xf>
    <xf numFmtId="49" fontId="11" fillId="4" borderId="31" xfId="0" applyNumberFormat="1" applyFont="1" applyFill="1" applyBorder="1" applyAlignment="1">
      <alignment horizontal="center"/>
    </xf>
    <xf numFmtId="49" fontId="11" fillId="0" borderId="22" xfId="0" applyNumberFormat="1" applyFont="1" applyFill="1" applyBorder="1" applyAlignment="1">
      <alignment horizontal="center"/>
    </xf>
    <xf numFmtId="49" fontId="16" fillId="0" borderId="28" xfId="0" applyNumberFormat="1" applyFont="1" applyFill="1" applyBorder="1" applyAlignment="1">
      <alignment horizontal="center" vertical="center" wrapText="1"/>
    </xf>
    <xf numFmtId="49" fontId="16" fillId="0" borderId="27" xfId="0" applyNumberFormat="1" applyFont="1" applyFill="1" applyBorder="1" applyAlignment="1">
      <alignment horizontal="center" vertical="center" wrapText="1"/>
    </xf>
    <xf numFmtId="49" fontId="16" fillId="0" borderId="29" xfId="0" applyNumberFormat="1" applyFont="1" applyFill="1" applyBorder="1" applyAlignment="1">
      <alignment horizontal="center" vertical="center" wrapText="1"/>
    </xf>
    <xf numFmtId="49" fontId="16" fillId="0" borderId="31" xfId="0" applyNumberFormat="1" applyFont="1" applyBorder="1" applyAlignment="1">
      <alignment horizontal="center" vertical="center" wrapText="1"/>
    </xf>
    <xf numFmtId="0" fontId="16" fillId="0" borderId="23" xfId="0" applyFont="1" applyFill="1" applyBorder="1"/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0" fontId="11" fillId="0" borderId="20" xfId="0" applyFont="1" applyFill="1" applyBorder="1"/>
    <xf numFmtId="0" fontId="16" fillId="0" borderId="20" xfId="0" applyFont="1" applyFill="1" applyBorder="1"/>
    <xf numFmtId="2" fontId="11" fillId="6" borderId="29" xfId="0" applyNumberFormat="1" applyFont="1" applyFill="1" applyBorder="1" applyAlignment="1">
      <alignment vertical="center"/>
    </xf>
    <xf numFmtId="49" fontId="11" fillId="0" borderId="3" xfId="0" applyNumberFormat="1" applyFont="1" applyFill="1" applyBorder="1" applyAlignment="1">
      <alignment horizontal="center"/>
    </xf>
    <xf numFmtId="49" fontId="11" fillId="6" borderId="15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2" borderId="15" xfId="0" applyNumberFormat="1" applyFont="1" applyFill="1" applyBorder="1" applyAlignment="1">
      <alignment horizontal="center" vertical="center" wrapText="1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14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/>
    </xf>
    <xf numFmtId="49" fontId="16" fillId="0" borderId="14" xfId="0" applyNumberFormat="1" applyFont="1" applyFill="1" applyBorder="1" applyAlignment="1">
      <alignment horizontal="center" vertical="center"/>
    </xf>
    <xf numFmtId="49" fontId="16" fillId="0" borderId="16" xfId="0" applyNumberFormat="1" applyFont="1" applyFill="1" applyBorder="1" applyAlignment="1">
      <alignment horizontal="center"/>
    </xf>
    <xf numFmtId="49" fontId="16" fillId="2" borderId="15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1" fillId="0" borderId="20" xfId="0" applyNumberFormat="1" applyFont="1" applyFill="1" applyBorder="1" applyAlignment="1">
      <alignment horizontal="center"/>
    </xf>
    <xf numFmtId="49" fontId="11" fillId="0" borderId="13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0" borderId="16" xfId="0" applyNumberFormat="1" applyFont="1" applyFill="1" applyBorder="1" applyAlignment="1">
      <alignment horizontal="center"/>
    </xf>
    <xf numFmtId="49" fontId="16" fillId="0" borderId="20" xfId="0" applyNumberFormat="1" applyFont="1" applyFill="1" applyBorder="1" applyAlignment="1">
      <alignment horizontal="center" vertical="center"/>
    </xf>
    <xf numFmtId="49" fontId="16" fillId="0" borderId="1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6" fillId="2" borderId="23" xfId="0" applyNumberFormat="1" applyFont="1" applyFill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center" vertical="center" wrapText="1"/>
    </xf>
    <xf numFmtId="49" fontId="16" fillId="0" borderId="14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 wrapText="1"/>
    </xf>
    <xf numFmtId="49" fontId="11" fillId="9" borderId="23" xfId="0" applyNumberFormat="1" applyFont="1" applyFill="1" applyBorder="1" applyAlignment="1">
      <alignment horizontal="center" vertical="center"/>
    </xf>
    <xf numFmtId="49" fontId="16" fillId="0" borderId="29" xfId="0" applyNumberFormat="1" applyFont="1" applyFill="1" applyBorder="1" applyAlignment="1">
      <alignment horizontal="center"/>
    </xf>
    <xf numFmtId="49" fontId="16" fillId="0" borderId="0" xfId="0" applyNumberFormat="1" applyFont="1" applyFill="1" applyBorder="1" applyAlignment="1">
      <alignment horizontal="center"/>
    </xf>
    <xf numFmtId="49" fontId="11" fillId="6" borderId="31" xfId="0" applyNumberFormat="1" applyFont="1" applyFill="1" applyBorder="1" applyAlignment="1">
      <alignment horizont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7" xfId="0" applyNumberFormat="1" applyFont="1" applyFill="1" applyBorder="1" applyAlignment="1">
      <alignment horizontal="center" vertical="center"/>
    </xf>
    <xf numFmtId="49" fontId="16" fillId="7" borderId="35" xfId="0" applyNumberFormat="1" applyFont="1" applyFill="1" applyBorder="1" applyAlignment="1">
      <alignment horizontal="center"/>
    </xf>
    <xf numFmtId="49" fontId="16" fillId="2" borderId="11" xfId="0" applyNumberFormat="1" applyFont="1" applyFill="1" applyBorder="1" applyAlignment="1">
      <alignment horizontal="center"/>
    </xf>
    <xf numFmtId="49" fontId="11" fillId="4" borderId="15" xfId="0" applyNumberFormat="1" applyFont="1" applyFill="1" applyBorder="1" applyAlignment="1">
      <alignment horizontal="center" vertical="center"/>
    </xf>
    <xf numFmtId="49" fontId="11" fillId="6" borderId="26" xfId="0" applyNumberFormat="1" applyFont="1" applyFill="1" applyBorder="1" applyAlignment="1">
      <alignment horizontal="center" vertical="center"/>
    </xf>
    <xf numFmtId="49" fontId="16" fillId="0" borderId="26" xfId="0" applyNumberFormat="1" applyFont="1" applyFill="1" applyBorder="1" applyAlignment="1">
      <alignment horizontal="center"/>
    </xf>
    <xf numFmtId="49" fontId="11" fillId="6" borderId="3" xfId="0" applyNumberFormat="1" applyFont="1" applyFill="1" applyBorder="1" applyAlignment="1">
      <alignment horizontal="right" vertical="center"/>
    </xf>
    <xf numFmtId="49" fontId="11" fillId="6" borderId="20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 vertical="center" wrapText="1"/>
    </xf>
    <xf numFmtId="49" fontId="11" fillId="0" borderId="13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 wrapText="1"/>
    </xf>
    <xf numFmtId="49" fontId="11" fillId="0" borderId="13" xfId="0" applyNumberFormat="1" applyFont="1" applyFill="1" applyBorder="1" applyAlignment="1">
      <alignment horizontal="center" vertical="center"/>
    </xf>
    <xf numFmtId="49" fontId="11" fillId="2" borderId="15" xfId="0" applyNumberFormat="1" applyFont="1" applyFill="1" applyBorder="1" applyAlignment="1">
      <alignment horizontal="center" vertical="center"/>
    </xf>
    <xf numFmtId="49" fontId="11" fillId="6" borderId="14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/>
    </xf>
    <xf numFmtId="49" fontId="11" fillId="8" borderId="20" xfId="0" applyNumberFormat="1" applyFont="1" applyFill="1" applyBorder="1" applyAlignment="1">
      <alignment horizontal="center"/>
    </xf>
    <xf numFmtId="49" fontId="11" fillId="8" borderId="13" xfId="0" applyNumberFormat="1" applyFont="1" applyFill="1" applyBorder="1" applyAlignment="1">
      <alignment horizontal="center"/>
    </xf>
    <xf numFmtId="49" fontId="16" fillId="8" borderId="13" xfId="0" applyNumberFormat="1" applyFont="1" applyFill="1" applyBorder="1" applyAlignment="1">
      <alignment horizontal="center"/>
    </xf>
    <xf numFmtId="49" fontId="11" fillId="6" borderId="3" xfId="0" applyNumberFormat="1" applyFont="1" applyFill="1" applyBorder="1" applyAlignment="1">
      <alignment horizontal="center" vertical="center" wrapText="1"/>
    </xf>
    <xf numFmtId="49" fontId="11" fillId="8" borderId="20" xfId="0" applyNumberFormat="1" applyFont="1" applyFill="1" applyBorder="1" applyAlignment="1">
      <alignment horizontal="center" vertical="center" wrapText="1"/>
    </xf>
    <xf numFmtId="49" fontId="11" fillId="8" borderId="14" xfId="0" applyNumberFormat="1" applyFont="1" applyFill="1" applyBorder="1" applyAlignment="1">
      <alignment horizontal="center" vertical="center" wrapText="1"/>
    </xf>
    <xf numFmtId="49" fontId="11" fillId="8" borderId="16" xfId="0" applyNumberFormat="1" applyFont="1" applyFill="1" applyBorder="1" applyAlignment="1">
      <alignment horizontal="center" vertical="center" wrapText="1"/>
    </xf>
    <xf numFmtId="49" fontId="11" fillId="8" borderId="14" xfId="0" applyNumberFormat="1" applyFont="1" applyFill="1" applyBorder="1" applyAlignment="1">
      <alignment horizontal="center"/>
    </xf>
    <xf numFmtId="49" fontId="16" fillId="8" borderId="12" xfId="0" applyNumberFormat="1" applyFont="1" applyFill="1" applyBorder="1" applyAlignment="1">
      <alignment horizontal="center"/>
    </xf>
    <xf numFmtId="49" fontId="11" fillId="9" borderId="3" xfId="0" applyNumberFormat="1" applyFont="1" applyFill="1" applyBorder="1" applyAlignment="1">
      <alignment horizontal="center"/>
    </xf>
    <xf numFmtId="49" fontId="16" fillId="0" borderId="12" xfId="0" applyNumberFormat="1" applyFont="1" applyFill="1" applyBorder="1" applyAlignment="1">
      <alignment horizontal="center"/>
    </xf>
    <xf numFmtId="49" fontId="11" fillId="2" borderId="12" xfId="0" applyNumberFormat="1" applyFont="1" applyFill="1" applyBorder="1" applyAlignment="1">
      <alignment horizontal="center"/>
    </xf>
    <xf numFmtId="49" fontId="11" fillId="4" borderId="12" xfId="0" applyNumberFormat="1" applyFont="1" applyFill="1" applyBorder="1" applyAlignment="1">
      <alignment horizontal="center"/>
    </xf>
    <xf numFmtId="49" fontId="11" fillId="2" borderId="20" xfId="0" applyNumberFormat="1" applyFont="1" applyFill="1" applyBorder="1" applyAlignment="1">
      <alignment horizontal="center"/>
    </xf>
    <xf numFmtId="49" fontId="31" fillId="6" borderId="3" xfId="0" applyNumberFormat="1" applyFont="1" applyFill="1" applyBorder="1" applyAlignment="1">
      <alignment horizontal="right" vertical="center"/>
    </xf>
    <xf numFmtId="49" fontId="11" fillId="0" borderId="20" xfId="0" applyNumberFormat="1" applyFont="1" applyFill="1" applyBorder="1" applyAlignment="1">
      <alignment horizontal="right" vertical="center"/>
    </xf>
    <xf numFmtId="49" fontId="31" fillId="6" borderId="3" xfId="0" applyNumberFormat="1" applyFont="1" applyFill="1" applyBorder="1" applyAlignment="1">
      <alignment horizontal="center" vertical="center"/>
    </xf>
    <xf numFmtId="49" fontId="22" fillId="6" borderId="23" xfId="0" applyNumberFormat="1" applyFont="1" applyFill="1" applyBorder="1" applyAlignment="1">
      <alignment horizontal="center" vertical="center"/>
    </xf>
    <xf numFmtId="49" fontId="11" fillId="0" borderId="22" xfId="0" applyNumberFormat="1" applyFont="1" applyFill="1" applyBorder="1" applyAlignment="1">
      <alignment horizontal="center" vertical="center"/>
    </xf>
    <xf numFmtId="49" fontId="11" fillId="0" borderId="29" xfId="0" applyNumberFormat="1" applyFont="1" applyFill="1" applyBorder="1" applyAlignment="1">
      <alignment horizontal="center" vertical="center"/>
    </xf>
    <xf numFmtId="49" fontId="16" fillId="0" borderId="22" xfId="0" applyNumberFormat="1" applyFont="1" applyFill="1" applyBorder="1" applyAlignment="1">
      <alignment horizontal="center" vertical="center"/>
    </xf>
    <xf numFmtId="49" fontId="16" fillId="0" borderId="29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/>
    </xf>
    <xf numFmtId="49" fontId="11" fillId="6" borderId="4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/>
    </xf>
    <xf numFmtId="49" fontId="16" fillId="0" borderId="6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/>
    </xf>
    <xf numFmtId="49" fontId="16" fillId="2" borderId="4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/>
    </xf>
    <xf numFmtId="49" fontId="11" fillId="0" borderId="5" xfId="0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/>
    </xf>
    <xf numFmtId="49" fontId="11" fillId="0" borderId="10" xfId="0" applyNumberFormat="1" applyFont="1" applyFill="1" applyBorder="1" applyAlignment="1">
      <alignment horizontal="center"/>
    </xf>
    <xf numFmtId="49" fontId="16" fillId="0" borderId="5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1" fillId="9" borderId="2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11" fillId="6" borderId="9" xfId="0" applyNumberFormat="1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6" fillId="7" borderId="4" xfId="0" applyNumberFormat="1" applyFont="1" applyFill="1" applyBorder="1" applyAlignment="1">
      <alignment horizontal="center"/>
    </xf>
    <xf numFmtId="49" fontId="16" fillId="2" borderId="1" xfId="0" applyNumberFormat="1" applyFont="1" applyFill="1" applyBorder="1" applyAlignment="1">
      <alignment horizontal="center"/>
    </xf>
    <xf numFmtId="49" fontId="11" fillId="4" borderId="4" xfId="0" applyNumberFormat="1" applyFont="1" applyFill="1" applyBorder="1" applyAlignment="1">
      <alignment horizontal="center" vertical="center"/>
    </xf>
    <xf numFmtId="49" fontId="11" fillId="6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/>
    </xf>
    <xf numFmtId="49" fontId="11" fillId="6" borderId="2" xfId="0" applyNumberFormat="1" applyFont="1" applyFill="1" applyBorder="1" applyAlignment="1">
      <alignment horizontal="right" vertical="center"/>
    </xf>
    <xf numFmtId="49" fontId="11" fillId="6" borderId="5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9" fontId="11" fillId="0" borderId="7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/>
    </xf>
    <xf numFmtId="49" fontId="11" fillId="4" borderId="2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center" vertical="center"/>
    </xf>
    <xf numFmtId="49" fontId="11" fillId="6" borderId="6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/>
    </xf>
    <xf numFmtId="49" fontId="11" fillId="8" borderId="5" xfId="0" applyNumberFormat="1" applyFont="1" applyFill="1" applyBorder="1" applyAlignment="1">
      <alignment horizontal="center"/>
    </xf>
    <xf numFmtId="49" fontId="11" fillId="8" borderId="7" xfId="0" applyNumberFormat="1" applyFont="1" applyFill="1" applyBorder="1" applyAlignment="1">
      <alignment horizontal="center"/>
    </xf>
    <xf numFmtId="49" fontId="16" fillId="8" borderId="7" xfId="0" applyNumberFormat="1" applyFont="1" applyFill="1" applyBorder="1" applyAlignment="1">
      <alignment horizontal="center"/>
    </xf>
    <xf numFmtId="49" fontId="11" fillId="6" borderId="2" xfId="0" applyNumberFormat="1" applyFont="1" applyFill="1" applyBorder="1" applyAlignment="1">
      <alignment horizontal="center" vertical="center" wrapText="1"/>
    </xf>
    <xf numFmtId="49" fontId="11" fillId="8" borderId="5" xfId="0" applyNumberFormat="1" applyFont="1" applyFill="1" applyBorder="1" applyAlignment="1">
      <alignment horizontal="center" vertical="center" wrapText="1"/>
    </xf>
    <xf numFmtId="49" fontId="11" fillId="8" borderId="6" xfId="0" applyNumberFormat="1" applyFont="1" applyFill="1" applyBorder="1" applyAlignment="1">
      <alignment horizontal="center" vertical="center" wrapText="1"/>
    </xf>
    <xf numFmtId="49" fontId="11" fillId="8" borderId="10" xfId="0" applyNumberFormat="1" applyFont="1" applyFill="1" applyBorder="1" applyAlignment="1">
      <alignment horizontal="center" vertical="center" wrapText="1"/>
    </xf>
    <xf numFmtId="49" fontId="11" fillId="8" borderId="6" xfId="0" applyNumberFormat="1" applyFont="1" applyFill="1" applyBorder="1" applyAlignment="1">
      <alignment horizontal="center"/>
    </xf>
    <xf numFmtId="49" fontId="16" fillId="8" borderId="9" xfId="0" applyNumberFormat="1" applyFont="1" applyFill="1" applyBorder="1" applyAlignment="1">
      <alignment horizontal="center"/>
    </xf>
    <xf numFmtId="49" fontId="11" fillId="9" borderId="2" xfId="0" applyNumberFormat="1" applyFont="1" applyFill="1" applyBorder="1" applyAlignment="1">
      <alignment horizontal="center"/>
    </xf>
    <xf numFmtId="49" fontId="16" fillId="0" borderId="9" xfId="0" applyNumberFormat="1" applyFont="1" applyFill="1" applyBorder="1" applyAlignment="1">
      <alignment horizontal="center"/>
    </xf>
    <xf numFmtId="49" fontId="11" fillId="2" borderId="9" xfId="0" applyNumberFormat="1" applyFont="1" applyFill="1" applyBorder="1" applyAlignment="1">
      <alignment horizontal="center"/>
    </xf>
    <xf numFmtId="49" fontId="11" fillId="4" borderId="9" xfId="0" applyNumberFormat="1" applyFont="1" applyFill="1" applyBorder="1" applyAlignment="1">
      <alignment horizontal="center"/>
    </xf>
    <xf numFmtId="49" fontId="11" fillId="2" borderId="5" xfId="0" applyNumberFormat="1" applyFont="1" applyFill="1" applyBorder="1" applyAlignment="1">
      <alignment horizontal="center"/>
    </xf>
    <xf numFmtId="49" fontId="31" fillId="6" borderId="2" xfId="0" applyNumberFormat="1" applyFont="1" applyFill="1" applyBorder="1" applyAlignment="1">
      <alignment horizontal="right" vertical="center"/>
    </xf>
    <xf numFmtId="49" fontId="11" fillId="0" borderId="5" xfId="0" applyNumberFormat="1" applyFont="1" applyFill="1" applyBorder="1" applyAlignment="1">
      <alignment horizontal="right" vertical="center"/>
    </xf>
    <xf numFmtId="49" fontId="11" fillId="0" borderId="10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1" fillId="6" borderId="35" xfId="0" applyNumberFormat="1" applyFon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 wrapText="1"/>
    </xf>
    <xf numFmtId="49" fontId="11" fillId="2" borderId="35" xfId="0" applyNumberFormat="1" applyFont="1" applyFill="1" applyBorder="1" applyAlignment="1">
      <alignment horizontal="center" vertical="center" wrapText="1"/>
    </xf>
    <xf numFmtId="49" fontId="11" fillId="2" borderId="35" xfId="0" applyNumberFormat="1" applyFont="1" applyFill="1" applyBorder="1" applyAlignment="1">
      <alignment horizontal="center"/>
    </xf>
    <xf numFmtId="49" fontId="11" fillId="0" borderId="31" xfId="0" applyNumberFormat="1" applyFont="1" applyFill="1" applyBorder="1" applyAlignment="1">
      <alignment horizontal="center" vertical="center"/>
    </xf>
    <xf numFmtId="49" fontId="11" fillId="0" borderId="29" xfId="0" applyNumberFormat="1" applyFont="1" applyFill="1" applyBorder="1" applyAlignment="1">
      <alignment horizontal="center"/>
    </xf>
    <xf numFmtId="49" fontId="16" fillId="0" borderId="31" xfId="0" applyNumberFormat="1" applyFont="1" applyFill="1" applyBorder="1" applyAlignment="1">
      <alignment horizontal="center" vertical="center"/>
    </xf>
    <xf numFmtId="49" fontId="11" fillId="0" borderId="23" xfId="0" applyNumberFormat="1" applyFont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/>
    </xf>
    <xf numFmtId="49" fontId="11" fillId="7" borderId="35" xfId="0" applyNumberFormat="1" applyFont="1" applyFill="1" applyBorder="1" applyAlignment="1">
      <alignment horizontal="center"/>
    </xf>
    <xf numFmtId="49" fontId="11" fillId="4" borderId="35" xfId="0" applyNumberFormat="1" applyFont="1" applyFill="1" applyBorder="1" applyAlignment="1">
      <alignment horizontal="center" vertical="center"/>
    </xf>
    <xf numFmtId="49" fontId="11" fillId="6" borderId="29" xfId="0" applyNumberFormat="1" applyFont="1" applyFill="1" applyBorder="1" applyAlignment="1">
      <alignment horizontal="center" vertical="center"/>
    </xf>
    <xf numFmtId="49" fontId="11" fillId="6" borderId="23" xfId="0" applyNumberFormat="1" applyFont="1" applyFill="1" applyBorder="1" applyAlignment="1">
      <alignment horizontal="right" vertical="center"/>
    </xf>
    <xf numFmtId="0" fontId="16" fillId="0" borderId="27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49" fontId="31" fillId="6" borderId="23" xfId="0" applyNumberFormat="1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49" fontId="16" fillId="8" borderId="27" xfId="0" applyNumberFormat="1" applyFont="1" applyFill="1" applyBorder="1" applyAlignment="1">
      <alignment horizontal="center"/>
    </xf>
    <xf numFmtId="49" fontId="11" fillId="6" borderId="29" xfId="0" applyNumberFormat="1" applyFont="1" applyFill="1" applyBorder="1" applyAlignment="1">
      <alignment horizontal="center" vertical="center" wrapText="1"/>
    </xf>
    <xf numFmtId="49" fontId="11" fillId="8" borderId="30" xfId="0" applyNumberFormat="1" applyFont="1" applyFill="1" applyBorder="1" applyAlignment="1">
      <alignment horizontal="center" vertical="center" wrapText="1"/>
    </xf>
    <xf numFmtId="49" fontId="11" fillId="8" borderId="27" xfId="0" applyNumberFormat="1" applyFont="1" applyFill="1" applyBorder="1" applyAlignment="1">
      <alignment horizontal="center" vertical="center" wrapText="1"/>
    </xf>
    <xf numFmtId="49" fontId="11" fillId="8" borderId="31" xfId="0" applyNumberFormat="1" applyFont="1" applyFill="1" applyBorder="1" applyAlignment="1">
      <alignment horizontal="center" vertical="center" wrapText="1"/>
    </xf>
    <xf numFmtId="49" fontId="16" fillId="8" borderId="28" xfId="0" applyNumberFormat="1" applyFont="1" applyFill="1" applyBorder="1" applyAlignment="1">
      <alignment horizontal="center"/>
    </xf>
    <xf numFmtId="49" fontId="16" fillId="0" borderId="31" xfId="0" applyNumberFormat="1" applyFont="1" applyFill="1" applyBorder="1" applyAlignment="1">
      <alignment horizontal="center"/>
    </xf>
    <xf numFmtId="49" fontId="11" fillId="9" borderId="23" xfId="0" applyNumberFormat="1" applyFont="1" applyFill="1" applyBorder="1" applyAlignment="1">
      <alignment horizontal="center"/>
    </xf>
    <xf numFmtId="49" fontId="11" fillId="2" borderId="31" xfId="0" applyNumberFormat="1" applyFont="1" applyFill="1" applyBorder="1" applyAlignment="1">
      <alignment horizontal="center"/>
    </xf>
    <xf numFmtId="49" fontId="11" fillId="2" borderId="22" xfId="0" applyNumberFormat="1" applyFont="1" applyFill="1" applyBorder="1" applyAlignment="1">
      <alignment horizontal="center"/>
    </xf>
    <xf numFmtId="49" fontId="31" fillId="6" borderId="23" xfId="0" applyNumberFormat="1" applyFont="1" applyFill="1" applyBorder="1" applyAlignment="1">
      <alignment horizontal="right" vertical="center"/>
    </xf>
    <xf numFmtId="49" fontId="11" fillId="0" borderId="22" xfId="0" applyNumberFormat="1" applyFont="1" applyFill="1" applyBorder="1" applyAlignment="1">
      <alignment horizontal="right" vertical="center"/>
    </xf>
    <xf numFmtId="49" fontId="31" fillId="6" borderId="23" xfId="0" applyNumberFormat="1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16" fillId="2" borderId="50" xfId="0" applyFont="1" applyFill="1" applyBorder="1" applyAlignment="1">
      <alignment horizontal="center"/>
    </xf>
    <xf numFmtId="49" fontId="22" fillId="2" borderId="23" xfId="0" applyNumberFormat="1" applyFont="1" applyFill="1" applyBorder="1" applyAlignment="1">
      <alignment horizontal="center" vertical="center"/>
    </xf>
    <xf numFmtId="0" fontId="16" fillId="2" borderId="35" xfId="0" applyFont="1" applyFill="1" applyBorder="1" applyAlignment="1">
      <alignment horizontal="center"/>
    </xf>
    <xf numFmtId="49" fontId="11" fillId="0" borderId="35" xfId="0" applyNumberFormat="1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center"/>
    </xf>
    <xf numFmtId="0" fontId="16" fillId="0" borderId="32" xfId="0" applyFont="1" applyFill="1" applyBorder="1" applyAlignment="1">
      <alignment horizontal="center"/>
    </xf>
    <xf numFmtId="0" fontId="11" fillId="0" borderId="32" xfId="0" applyFont="1" applyFill="1" applyBorder="1" applyAlignment="1">
      <alignment horizontal="center"/>
    </xf>
    <xf numFmtId="0" fontId="16" fillId="0" borderId="38" xfId="0" applyFont="1" applyFill="1" applyBorder="1" applyAlignment="1">
      <alignment horizontal="center"/>
    </xf>
    <xf numFmtId="0" fontId="11" fillId="0" borderId="36" xfId="0" applyFont="1" applyFill="1" applyBorder="1" applyAlignment="1">
      <alignment horizontal="center"/>
    </xf>
    <xf numFmtId="0" fontId="11" fillId="0" borderId="38" xfId="0" applyFont="1" applyFill="1" applyBorder="1" applyAlignment="1">
      <alignment horizontal="center"/>
    </xf>
    <xf numFmtId="0" fontId="11" fillId="0" borderId="43" xfId="0" applyFont="1" applyFill="1" applyBorder="1" applyAlignment="1">
      <alignment horizontal="center"/>
    </xf>
    <xf numFmtId="0" fontId="16" fillId="0" borderId="54" xfId="0" applyFont="1" applyFill="1" applyBorder="1" applyAlignment="1">
      <alignment horizontal="center"/>
    </xf>
    <xf numFmtId="0" fontId="16" fillId="0" borderId="22" xfId="0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/>
    </xf>
    <xf numFmtId="49" fontId="11" fillId="0" borderId="30" xfId="0" applyNumberFormat="1" applyFont="1" applyBorder="1" applyAlignment="1">
      <alignment horizontal="center" vertical="center" wrapText="1"/>
    </xf>
    <xf numFmtId="49" fontId="16" fillId="0" borderId="44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 vertical="center"/>
    </xf>
    <xf numFmtId="49" fontId="11" fillId="6" borderId="27" xfId="0" applyNumberFormat="1" applyFont="1" applyFill="1" applyBorder="1" applyAlignment="1">
      <alignment horizontal="center" vertical="center"/>
    </xf>
    <xf numFmtId="49" fontId="31" fillId="6" borderId="17" xfId="0" applyNumberFormat="1" applyFont="1" applyFill="1" applyBorder="1" applyAlignment="1">
      <alignment horizontal="center" vertical="center"/>
    </xf>
    <xf numFmtId="49" fontId="16" fillId="0" borderId="54" xfId="0" applyNumberFormat="1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0" fontId="11" fillId="0" borderId="28" xfId="0" applyFont="1" applyFill="1" applyBorder="1" applyAlignment="1">
      <alignment horizontal="center"/>
    </xf>
    <xf numFmtId="0" fontId="16" fillId="0" borderId="33" xfId="0" applyFont="1" applyFill="1" applyBorder="1" applyAlignment="1">
      <alignment horizontal="center"/>
    </xf>
    <xf numFmtId="49" fontId="11" fillId="0" borderId="44" xfId="0" applyNumberFormat="1" applyFont="1" applyFill="1" applyBorder="1" applyAlignment="1">
      <alignment horizontal="center" vertical="center"/>
    </xf>
    <xf numFmtId="49" fontId="11" fillId="0" borderId="28" xfId="0" applyNumberFormat="1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6" borderId="10" xfId="0" applyNumberFormat="1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2" fontId="10" fillId="4" borderId="2" xfId="0" applyNumberFormat="1" applyFont="1" applyFill="1" applyBorder="1" applyAlignment="1"/>
    <xf numFmtId="2" fontId="10" fillId="0" borderId="4" xfId="0" applyNumberFormat="1" applyFont="1" applyFill="1" applyBorder="1" applyAlignment="1"/>
    <xf numFmtId="2" fontId="10" fillId="6" borderId="4" xfId="0" applyNumberFormat="1" applyFont="1" applyFill="1" applyBorder="1" applyAlignment="1">
      <alignment vertical="center"/>
    </xf>
    <xf numFmtId="2" fontId="10" fillId="6" borderId="9" xfId="0" applyNumberFormat="1" applyFont="1" applyFill="1" applyBorder="1" applyAlignment="1">
      <alignment vertical="center"/>
    </xf>
    <xf numFmtId="2" fontId="10" fillId="6" borderId="2" xfId="0" applyNumberFormat="1" applyFont="1" applyFill="1" applyBorder="1" applyAlignment="1">
      <alignment vertical="center" wrapText="1"/>
    </xf>
    <xf numFmtId="182" fontId="10" fillId="6" borderId="4" xfId="0" applyNumberFormat="1" applyFont="1" applyFill="1" applyBorder="1" applyAlignment="1">
      <alignment vertical="center" wrapText="1"/>
    </xf>
    <xf numFmtId="2" fontId="10" fillId="6" borderId="5" xfId="0" applyNumberFormat="1" applyFont="1" applyFill="1" applyBorder="1" applyAlignment="1">
      <alignment vertical="center"/>
    </xf>
    <xf numFmtId="2" fontId="10" fillId="6" borderId="6" xfId="0" applyNumberFormat="1" applyFont="1" applyFill="1" applyBorder="1" applyAlignment="1">
      <alignment vertical="center"/>
    </xf>
    <xf numFmtId="2" fontId="35" fillId="6" borderId="6" xfId="0" applyNumberFormat="1" applyFont="1" applyFill="1" applyBorder="1" applyAlignment="1"/>
    <xf numFmtId="2" fontId="35" fillId="6" borderId="7" xfId="0" applyNumberFormat="1" applyFont="1" applyFill="1" applyBorder="1" applyAlignment="1"/>
    <xf numFmtId="2" fontId="35" fillId="6" borderId="7" xfId="0" applyNumberFormat="1" applyFont="1" applyFill="1" applyBorder="1" applyAlignment="1">
      <alignment horizontal="right" vertical="center"/>
    </xf>
    <xf numFmtId="2" fontId="10" fillId="6" borderId="7" xfId="0" applyNumberFormat="1" applyFont="1" applyFill="1" applyBorder="1" applyAlignment="1"/>
    <xf numFmtId="2" fontId="10" fillId="6" borderId="9" xfId="0" applyNumberFormat="1" applyFont="1" applyFill="1" applyBorder="1" applyAlignment="1"/>
    <xf numFmtId="182" fontId="35" fillId="2" borderId="2" xfId="0" applyNumberFormat="1" applyFont="1" applyFill="1" applyBorder="1" applyAlignment="1"/>
    <xf numFmtId="2" fontId="10" fillId="6" borderId="2" xfId="0" applyNumberFormat="1" applyFont="1" applyFill="1" applyBorder="1" applyAlignment="1">
      <alignment vertical="center"/>
    </xf>
    <xf numFmtId="2" fontId="10" fillId="6" borderId="10" xfId="0" applyNumberFormat="1" applyFont="1" applyFill="1" applyBorder="1" applyAlignment="1"/>
    <xf numFmtId="182" fontId="35" fillId="2" borderId="4" xfId="0" applyNumberFormat="1" applyFont="1" applyFill="1" applyBorder="1" applyAlignment="1"/>
    <xf numFmtId="2" fontId="10" fillId="6" borderId="5" xfId="0" applyNumberFormat="1" applyFont="1" applyFill="1" applyBorder="1" applyAlignment="1">
      <alignment horizontal="right" vertical="center"/>
    </xf>
    <xf numFmtId="2" fontId="10" fillId="6" borderId="6" xfId="0" applyNumberFormat="1" applyFont="1" applyFill="1" applyBorder="1" applyAlignment="1">
      <alignment horizontal="right" vertical="center"/>
    </xf>
    <xf numFmtId="2" fontId="35" fillId="6" borderId="6" xfId="0" applyNumberFormat="1" applyFont="1" applyFill="1" applyBorder="1" applyAlignment="1">
      <alignment horizontal="right" vertical="center"/>
    </xf>
    <xf numFmtId="2" fontId="10" fillId="6" borderId="6" xfId="0" applyNumberFormat="1" applyFont="1" applyFill="1" applyBorder="1" applyAlignment="1"/>
    <xf numFmtId="2" fontId="10" fillId="6" borderId="1" xfId="0" applyNumberFormat="1" applyFont="1" applyFill="1" applyBorder="1" applyAlignment="1"/>
    <xf numFmtId="2" fontId="10" fillId="6" borderId="2" xfId="0" applyNumberFormat="1" applyFont="1" applyFill="1" applyBorder="1" applyAlignment="1"/>
    <xf numFmtId="2" fontId="10" fillId="6" borderId="5" xfId="0" applyNumberFormat="1" applyFont="1" applyFill="1" applyBorder="1" applyAlignment="1"/>
    <xf numFmtId="2" fontId="35" fillId="6" borderId="10" xfId="0" applyNumberFormat="1" applyFont="1" applyFill="1" applyBorder="1" applyAlignment="1"/>
    <xf numFmtId="2" fontId="10" fillId="6" borderId="2" xfId="0" applyNumberFormat="1" applyFont="1" applyFill="1" applyBorder="1" applyAlignment="1">
      <alignment horizontal="center" vertical="center"/>
    </xf>
    <xf numFmtId="2" fontId="10" fillId="6" borderId="2" xfId="0" applyNumberFormat="1" applyFont="1" applyFill="1" applyBorder="1" applyAlignment="1">
      <alignment horizontal="center" vertical="center" wrapText="1"/>
    </xf>
    <xf numFmtId="2" fontId="35" fillId="6" borderId="5" xfId="0" applyNumberFormat="1" applyFont="1" applyFill="1" applyBorder="1" applyAlignment="1"/>
    <xf numFmtId="2" fontId="10" fillId="6" borderId="1" xfId="0" applyNumberFormat="1" applyFont="1" applyFill="1" applyBorder="1" applyAlignment="1">
      <alignment vertical="center"/>
    </xf>
    <xf numFmtId="2" fontId="10" fillId="6" borderId="8" xfId="0" applyNumberFormat="1" applyFont="1" applyFill="1" applyBorder="1" applyAlignment="1">
      <alignment vertical="center"/>
    </xf>
    <xf numFmtId="2" fontId="10" fillId="2" borderId="2" xfId="0" applyNumberFormat="1" applyFont="1" applyFill="1" applyBorder="1" applyAlignment="1">
      <alignment vertical="center"/>
    </xf>
    <xf numFmtId="2" fontId="10" fillId="6" borderId="2" xfId="0" applyNumberFormat="1" applyFont="1" applyFill="1" applyBorder="1" applyAlignment="1">
      <alignment horizontal="right" vertical="center"/>
    </xf>
    <xf numFmtId="2" fontId="35" fillId="6" borderId="10" xfId="0" applyNumberFormat="1" applyFont="1" applyFill="1" applyBorder="1" applyAlignment="1">
      <alignment horizontal="right" vertical="center"/>
    </xf>
    <xf numFmtId="2" fontId="35" fillId="6" borderId="2" xfId="0" applyNumberFormat="1" applyFont="1" applyFill="1" applyBorder="1" applyAlignment="1"/>
    <xf numFmtId="2" fontId="10" fillId="9" borderId="2" xfId="0" applyNumberFormat="1" applyFont="1" applyFill="1" applyBorder="1" applyAlignment="1">
      <alignment vertical="center"/>
    </xf>
    <xf numFmtId="2" fontId="35" fillId="6" borderId="1" xfId="0" applyNumberFormat="1" applyFont="1" applyFill="1" applyBorder="1" applyAlignment="1"/>
    <xf numFmtId="2" fontId="35" fillId="6" borderId="5" xfId="0" applyNumberFormat="1" applyFont="1" applyFill="1" applyBorder="1" applyAlignment="1">
      <alignment vertical="center"/>
    </xf>
    <xf numFmtId="2" fontId="35" fillId="6" borderId="1" xfId="0" applyNumberFormat="1" applyFont="1" applyFill="1" applyBorder="1" applyAlignment="1">
      <alignment vertical="center"/>
    </xf>
    <xf numFmtId="182" fontId="10" fillId="2" borderId="2" xfId="0" applyNumberFormat="1" applyFont="1" applyFill="1" applyBorder="1" applyAlignment="1"/>
    <xf numFmtId="2" fontId="10" fillId="6" borderId="9" xfId="0" applyNumberFormat="1" applyFont="1" applyFill="1" applyBorder="1" applyAlignment="1">
      <alignment horizontal="right"/>
    </xf>
    <xf numFmtId="2" fontId="10" fillId="6" borderId="1" xfId="0" applyNumberFormat="1" applyFont="1" applyFill="1" applyBorder="1" applyAlignment="1">
      <alignment horizontal="right" vertical="center"/>
    </xf>
    <xf numFmtId="182" fontId="10" fillId="7" borderId="4" xfId="0" applyNumberFormat="1" applyFont="1" applyFill="1" applyBorder="1" applyAlignment="1"/>
    <xf numFmtId="182" fontId="10" fillId="2" borderId="1" xfId="0" applyNumberFormat="1" applyFont="1" applyFill="1" applyBorder="1" applyAlignment="1"/>
    <xf numFmtId="2" fontId="10" fillId="4" borderId="4" xfId="0" applyNumberFormat="1" applyFont="1" applyFill="1" applyBorder="1" applyAlignment="1">
      <alignment vertical="center"/>
    </xf>
    <xf numFmtId="2" fontId="35" fillId="6" borderId="8" xfId="0" applyNumberFormat="1" applyFont="1" applyFill="1" applyBorder="1" applyAlignment="1"/>
    <xf numFmtId="2" fontId="35" fillId="6" borderId="9" xfId="0" applyNumberFormat="1" applyFont="1" applyFill="1" applyBorder="1" applyAlignment="1"/>
    <xf numFmtId="2" fontId="10" fillId="6" borderId="7" xfId="0" applyNumberFormat="1" applyFont="1" applyFill="1" applyBorder="1" applyAlignment="1">
      <alignment horizontal="right" vertical="center"/>
    </xf>
    <xf numFmtId="2" fontId="10" fillId="6" borderId="9" xfId="0" applyNumberFormat="1" applyFont="1" applyFill="1" applyBorder="1" applyAlignment="1">
      <alignment horizontal="right" vertical="center"/>
    </xf>
    <xf numFmtId="182" fontId="10" fillId="0" borderId="1" xfId="0" applyNumberFormat="1" applyFont="1" applyFill="1" applyBorder="1" applyAlignment="1">
      <alignment horizontal="right" vertical="center"/>
    </xf>
    <xf numFmtId="182" fontId="10" fillId="2" borderId="2" xfId="0" applyNumberFormat="1" applyFont="1" applyFill="1" applyBorder="1" applyAlignment="1">
      <alignment horizontal="right"/>
    </xf>
    <xf numFmtId="2" fontId="10" fillId="4" borderId="2" xfId="0" applyNumberFormat="1" applyFont="1" applyFill="1" applyBorder="1" applyAlignment="1">
      <alignment horizontal="right"/>
    </xf>
    <xf numFmtId="2" fontId="35" fillId="2" borderId="2" xfId="0" applyNumberFormat="1" applyFont="1" applyFill="1" applyBorder="1" applyAlignment="1"/>
    <xf numFmtId="2" fontId="10" fillId="4" borderId="2" xfId="0" applyNumberFormat="1" applyFont="1" applyFill="1" applyBorder="1" applyAlignment="1">
      <alignment vertical="center"/>
    </xf>
    <xf numFmtId="2" fontId="10" fillId="2" borderId="4" xfId="0" applyNumberFormat="1" applyFont="1" applyFill="1" applyBorder="1" applyAlignment="1">
      <alignment horizontal="right" vertical="center"/>
    </xf>
    <xf numFmtId="2" fontId="10" fillId="2" borderId="2" xfId="0" applyNumberFormat="1" applyFont="1" applyFill="1" applyBorder="1" applyAlignment="1">
      <alignment horizontal="right" vertical="center"/>
    </xf>
    <xf numFmtId="2" fontId="10" fillId="0" borderId="1" xfId="0" applyNumberFormat="1" applyFont="1" applyFill="1" applyBorder="1" applyAlignment="1">
      <alignment horizontal="right" vertical="center"/>
    </xf>
    <xf numFmtId="2" fontId="10" fillId="0" borderId="7" xfId="0" applyNumberFormat="1" applyFont="1" applyFill="1" applyBorder="1" applyAlignment="1">
      <alignment horizontal="right" vertical="center"/>
    </xf>
    <xf numFmtId="2" fontId="10" fillId="0" borderId="9" xfId="0" applyNumberFormat="1" applyFont="1" applyFill="1" applyBorder="1" applyAlignment="1">
      <alignment horizontal="right" vertical="center"/>
    </xf>
    <xf numFmtId="4" fontId="10" fillId="6" borderId="4" xfId="0" applyNumberFormat="1" applyFont="1" applyFill="1" applyBorder="1" applyAlignment="1">
      <alignment horizontal="right" vertical="center"/>
    </xf>
    <xf numFmtId="0" fontId="10" fillId="5" borderId="4" xfId="0" applyFont="1" applyFill="1" applyBorder="1" applyAlignment="1">
      <alignment horizontal="right" vertical="center"/>
    </xf>
    <xf numFmtId="0" fontId="10" fillId="6" borderId="2" xfId="0" applyFont="1" applyFill="1" applyBorder="1" applyAlignment="1">
      <alignment horizontal="right" vertical="center"/>
    </xf>
    <xf numFmtId="0" fontId="10" fillId="6" borderId="5" xfId="0" applyFont="1" applyFill="1" applyBorder="1" applyAlignment="1">
      <alignment horizontal="right" vertical="center"/>
    </xf>
    <xf numFmtId="0" fontId="35" fillId="6" borderId="6" xfId="0" applyFont="1" applyFill="1" applyBorder="1" applyAlignment="1">
      <alignment horizontal="right" vertical="center"/>
    </xf>
    <xf numFmtId="0" fontId="35" fillId="6" borderId="8" xfId="0" applyFont="1" applyFill="1" applyBorder="1" applyAlignment="1">
      <alignment horizontal="right" vertical="center"/>
    </xf>
    <xf numFmtId="2" fontId="35" fillId="6" borderId="2" xfId="0" applyNumberFormat="1" applyFont="1" applyFill="1" applyBorder="1" applyAlignment="1">
      <alignment horizontal="right" vertical="center"/>
    </xf>
    <xf numFmtId="2" fontId="35" fillId="6" borderId="9" xfId="0" applyNumberFormat="1" applyFont="1" applyFill="1" applyBorder="1" applyAlignment="1">
      <alignment horizontal="right" vertical="center"/>
    </xf>
    <xf numFmtId="2" fontId="10" fillId="2" borderId="2" xfId="0" applyNumberFormat="1" applyFont="1" applyFill="1" applyBorder="1" applyAlignment="1"/>
    <xf numFmtId="2" fontId="10" fillId="3" borderId="2" xfId="0" applyNumberFormat="1" applyFont="1" applyFill="1" applyBorder="1" applyAlignment="1">
      <alignment vertical="center"/>
    </xf>
    <xf numFmtId="2" fontId="10" fillId="0" borderId="5" xfId="0" applyNumberFormat="1" applyFont="1" applyFill="1" applyBorder="1" applyAlignment="1">
      <alignment vertical="center"/>
    </xf>
    <xf numFmtId="2" fontId="10" fillId="0" borderId="7" xfId="0" applyNumberFormat="1" applyFont="1" applyFill="1" applyBorder="1" applyAlignment="1">
      <alignment vertical="center"/>
    </xf>
    <xf numFmtId="2" fontId="10" fillId="0" borderId="10" xfId="0" applyNumberFormat="1" applyFont="1" applyFill="1" applyBorder="1" applyAlignment="1">
      <alignment vertical="center"/>
    </xf>
    <xf numFmtId="2" fontId="10" fillId="3" borderId="2" xfId="0" applyNumberFormat="1" applyFont="1" applyFill="1" applyBorder="1" applyAlignment="1"/>
    <xf numFmtId="2" fontId="10" fillId="8" borderId="5" xfId="0" applyNumberFormat="1" applyFont="1" applyFill="1" applyBorder="1" applyAlignment="1"/>
    <xf numFmtId="2" fontId="10" fillId="8" borderId="7" xfId="0" applyNumberFormat="1" applyFont="1" applyFill="1" applyBorder="1" applyAlignment="1"/>
    <xf numFmtId="2" fontId="10" fillId="8" borderId="6" xfId="0" applyNumberFormat="1" applyFont="1" applyFill="1" applyBorder="1" applyAlignment="1"/>
    <xf numFmtId="2" fontId="10" fillId="8" borderId="9" xfId="0" applyNumberFormat="1" applyFont="1" applyFill="1" applyBorder="1" applyAlignment="1"/>
    <xf numFmtId="2" fontId="10" fillId="6" borderId="2" xfId="0" applyNumberFormat="1" applyFont="1" applyFill="1" applyBorder="1" applyAlignment="1">
      <alignment horizontal="right" vertical="center" wrapText="1"/>
    </xf>
    <xf numFmtId="2" fontId="10" fillId="6" borderId="5" xfId="0" applyNumberFormat="1" applyFont="1" applyFill="1" applyBorder="1" applyAlignment="1">
      <alignment horizontal="right" vertical="center" wrapText="1"/>
    </xf>
    <xf numFmtId="2" fontId="10" fillId="6" borderId="6" xfId="0" applyNumberFormat="1" applyFont="1" applyFill="1" applyBorder="1" applyAlignment="1">
      <alignment horizontal="right" vertical="center" wrapText="1"/>
    </xf>
    <xf numFmtId="2" fontId="10" fillId="6" borderId="10" xfId="0" applyNumberFormat="1" applyFont="1" applyFill="1" applyBorder="1" applyAlignment="1">
      <alignment horizontal="right" vertical="center" wrapText="1"/>
    </xf>
    <xf numFmtId="2" fontId="10" fillId="6" borderId="6" xfId="0" applyNumberFormat="1" applyFont="1" applyFill="1" applyBorder="1" applyAlignment="1"/>
    <xf numFmtId="2" fontId="10" fillId="6" borderId="9" xfId="0" applyNumberFormat="1" applyFont="1" applyFill="1" applyBorder="1" applyAlignment="1"/>
    <xf numFmtId="2" fontId="10" fillId="6" borderId="8" xfId="0" applyNumberFormat="1" applyFont="1" applyFill="1" applyBorder="1" applyAlignment="1">
      <alignment horizontal="right" vertical="center"/>
    </xf>
    <xf numFmtId="2" fontId="10" fillId="6" borderId="6" xfId="0" applyNumberFormat="1" applyFont="1" applyFill="1" applyBorder="1" applyAlignment="1">
      <alignment vertical="center" wrapText="1"/>
    </xf>
    <xf numFmtId="2" fontId="35" fillId="6" borderId="7" xfId="0" applyNumberFormat="1" applyFont="1" applyFill="1" applyBorder="1" applyAlignment="1">
      <alignment vertical="center" wrapText="1"/>
    </xf>
    <xf numFmtId="2" fontId="10" fillId="6" borderId="7" xfId="0" applyNumberFormat="1" applyFont="1" applyFill="1" applyBorder="1" applyAlignment="1">
      <alignment vertical="center" wrapText="1"/>
    </xf>
    <xf numFmtId="2" fontId="10" fillId="6" borderId="9" xfId="0" applyNumberFormat="1" applyFont="1" applyFill="1" applyBorder="1" applyAlignment="1">
      <alignment vertical="center" wrapText="1"/>
    </xf>
    <xf numFmtId="2" fontId="10" fillId="9" borderId="2" xfId="0" applyNumberFormat="1" applyFont="1" applyFill="1" applyBorder="1" applyAlignment="1"/>
    <xf numFmtId="2" fontId="10" fillId="2" borderId="9" xfId="0" applyNumberFormat="1" applyFont="1" applyFill="1" applyBorder="1" applyAlignment="1"/>
    <xf numFmtId="2" fontId="10" fillId="6" borderId="6" xfId="0" applyNumberFormat="1" applyFont="1" applyFill="1" applyBorder="1" applyAlignment="1">
      <alignment horizontal="center" vertical="center" wrapText="1"/>
    </xf>
    <xf numFmtId="2" fontId="10" fillId="6" borderId="8" xfId="0" applyNumberFormat="1" applyFont="1" applyFill="1" applyBorder="1" applyAlignment="1"/>
    <xf numFmtId="2" fontId="10" fillId="0" borderId="2" xfId="0" applyNumberFormat="1" applyFont="1" applyFill="1" applyBorder="1" applyAlignment="1"/>
    <xf numFmtId="2" fontId="10" fillId="0" borderId="5" xfId="0" applyNumberFormat="1" applyFont="1" applyFill="1" applyBorder="1" applyAlignment="1"/>
    <xf numFmtId="2" fontId="10" fillId="0" borderId="7" xfId="0" applyNumberFormat="1" applyFont="1" applyFill="1" applyBorder="1" applyAlignment="1"/>
    <xf numFmtId="2" fontId="10" fillId="0" borderId="9" xfId="0" applyNumberFormat="1" applyFont="1" applyFill="1" applyBorder="1" applyAlignment="1"/>
    <xf numFmtId="2" fontId="10" fillId="6" borderId="2" xfId="0" applyNumberFormat="1" applyFont="1" applyFill="1" applyBorder="1" applyAlignment="1">
      <alignment vertical="center"/>
    </xf>
    <xf numFmtId="2" fontId="10" fillId="6" borderId="5" xfId="0" applyNumberFormat="1" applyFont="1" applyFill="1" applyBorder="1" applyAlignment="1">
      <alignment vertical="center"/>
    </xf>
    <xf numFmtId="2" fontId="10" fillId="6" borderId="6" xfId="0" applyNumberFormat="1" applyFont="1" applyFill="1" applyBorder="1" applyAlignment="1">
      <alignment vertical="center"/>
    </xf>
    <xf numFmtId="2" fontId="10" fillId="6" borderId="7" xfId="0" applyNumberFormat="1" applyFont="1" applyFill="1" applyBorder="1" applyAlignment="1">
      <alignment vertical="center"/>
    </xf>
    <xf numFmtId="2" fontId="10" fillId="6" borderId="10" xfId="0" applyNumberFormat="1" applyFont="1" applyFill="1" applyBorder="1" applyAlignment="1">
      <alignment vertical="center"/>
    </xf>
    <xf numFmtId="182" fontId="35" fillId="2" borderId="2" xfId="0" applyNumberFormat="1" applyFont="1" applyFill="1" applyBorder="1" applyAlignment="1">
      <alignment vertical="center"/>
    </xf>
    <xf numFmtId="2" fontId="10" fillId="6" borderId="2" xfId="0" applyNumberFormat="1" applyFont="1" applyFill="1" applyBorder="1" applyAlignment="1">
      <alignment horizontal="center"/>
    </xf>
    <xf numFmtId="2" fontId="10" fillId="6" borderId="4" xfId="0" applyNumberFormat="1" applyFont="1" applyFill="1" applyBorder="1" applyAlignment="1">
      <alignment horizontal="center" vertical="center"/>
    </xf>
    <xf numFmtId="182" fontId="35" fillId="2" borderId="2" xfId="0" applyNumberFormat="1" applyFont="1" applyFill="1" applyBorder="1" applyAlignment="1">
      <alignment horizontal="right"/>
    </xf>
    <xf numFmtId="2" fontId="10" fillId="4" borderId="9" xfId="0" applyNumberFormat="1" applyFont="1" applyFill="1" applyBorder="1" applyAlignment="1"/>
    <xf numFmtId="2" fontId="35" fillId="6" borderId="8" xfId="0" applyNumberFormat="1" applyFont="1" applyFill="1" applyBorder="1" applyAlignment="1">
      <alignment vertical="center"/>
    </xf>
    <xf numFmtId="2" fontId="35" fillId="6" borderId="6" xfId="0" applyNumberFormat="1" applyFont="1" applyFill="1" applyBorder="1" applyAlignment="1">
      <alignment vertical="center"/>
    </xf>
    <xf numFmtId="2" fontId="35" fillId="6" borderId="7" xfId="0" applyNumberFormat="1" applyFont="1" applyFill="1" applyBorder="1" applyAlignment="1">
      <alignment vertical="center"/>
    </xf>
    <xf numFmtId="2" fontId="35" fillId="6" borderId="10" xfId="0" applyNumberFormat="1" applyFont="1" applyFill="1" applyBorder="1" applyAlignment="1">
      <alignment vertical="center"/>
    </xf>
    <xf numFmtId="2" fontId="33" fillId="6" borderId="26" xfId="0" applyNumberFormat="1" applyFont="1" applyFill="1" applyBorder="1" applyAlignment="1"/>
    <xf numFmtId="0" fontId="16" fillId="0" borderId="20" xfId="0" applyFont="1" applyFill="1" applyBorder="1" applyAlignment="1">
      <alignment horizontal="center" vertical="center" wrapText="1"/>
    </xf>
    <xf numFmtId="0" fontId="16" fillId="0" borderId="34" xfId="0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35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28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25" fillId="2" borderId="30" xfId="0" applyNumberFormat="1" applyFont="1" applyFill="1" applyBorder="1" applyAlignment="1">
      <alignment horizontal="center" vertical="center"/>
    </xf>
    <xf numFmtId="2" fontId="25" fillId="2" borderId="0" xfId="0" applyNumberFormat="1" applyFont="1" applyFill="1" applyBorder="1" applyAlignment="1">
      <alignment horizontal="center" vertical="center"/>
    </xf>
    <xf numFmtId="2" fontId="25" fillId="2" borderId="8" xfId="0" applyNumberFormat="1" applyFont="1" applyFill="1" applyBorder="1" applyAlignment="1">
      <alignment horizontal="center" vertical="center"/>
    </xf>
    <xf numFmtId="2" fontId="25" fillId="2" borderId="1" xfId="0" applyNumberFormat="1" applyFont="1" applyFill="1" applyBorder="1" applyAlignment="1">
      <alignment horizontal="center" vertical="center"/>
    </xf>
    <xf numFmtId="2" fontId="25" fillId="2" borderId="9" xfId="0" applyNumberFormat="1" applyFont="1" applyFill="1" applyBorder="1" applyAlignment="1">
      <alignment horizontal="center" vertical="center"/>
    </xf>
    <xf numFmtId="0" fontId="1" fillId="0" borderId="48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2" fontId="3" fillId="6" borderId="4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2" fontId="3" fillId="6" borderId="6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2" fontId="3" fillId="0" borderId="3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28" xfId="0" applyNumberFormat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2" fontId="3" fillId="6" borderId="30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2" fontId="3" fillId="6" borderId="28" xfId="0" applyNumberFormat="1" applyFont="1" applyFill="1" applyBorder="1" applyAlignment="1">
      <alignment horizontal="center" vertical="center"/>
    </xf>
    <xf numFmtId="2" fontId="3" fillId="6" borderId="8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49" fontId="3" fillId="0" borderId="4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vertical="center"/>
    </xf>
    <xf numFmtId="2" fontId="3" fillId="5" borderId="4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/>
    </xf>
    <xf numFmtId="2" fontId="3" fillId="5" borderId="8" xfId="0" applyNumberFormat="1" applyFont="1" applyFill="1" applyBorder="1" applyAlignment="1">
      <alignment horizontal="center" vertical="center"/>
    </xf>
    <xf numFmtId="2" fontId="3" fillId="5" borderId="9" xfId="0" applyNumberFormat="1" applyFont="1" applyFill="1" applyBorder="1" applyAlignment="1">
      <alignment horizontal="center" vertical="center"/>
    </xf>
    <xf numFmtId="2" fontId="32" fillId="6" borderId="27" xfId="0" applyNumberFormat="1" applyFont="1" applyFill="1" applyBorder="1" applyAlignment="1">
      <alignment horizontal="center" vertical="center"/>
    </xf>
    <xf numFmtId="2" fontId="32" fillId="6" borderId="29" xfId="0" applyNumberFormat="1" applyFont="1" applyFill="1" applyBorder="1" applyAlignment="1">
      <alignment horizontal="center" vertical="center"/>
    </xf>
    <xf numFmtId="2" fontId="3" fillId="6" borderId="15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4" xfId="0" applyNumberFormat="1" applyFont="1" applyFill="1" applyBorder="1" applyAlignment="1">
      <alignment horizontal="center" vertical="center"/>
    </xf>
    <xf numFmtId="2" fontId="32" fillId="0" borderId="7" xfId="0" applyNumberFormat="1" applyFont="1" applyFill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center" vertical="center"/>
    </xf>
    <xf numFmtId="2" fontId="32" fillId="0" borderId="7" xfId="0" applyNumberFormat="1" applyFont="1" applyFill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2" fontId="32" fillId="0" borderId="29" xfId="0" applyNumberFormat="1" applyFont="1" applyFill="1" applyBorder="1" applyAlignment="1">
      <alignment horizontal="center" vertical="center" wrapText="1"/>
    </xf>
    <xf numFmtId="2" fontId="32" fillId="6" borderId="7" xfId="0" applyNumberFormat="1" applyFont="1" applyFill="1" applyBorder="1" applyAlignment="1">
      <alignment horizontal="center" vertical="center" wrapText="1"/>
    </xf>
    <xf numFmtId="2" fontId="32" fillId="6" borderId="10" xfId="0" applyNumberFormat="1" applyFont="1" applyFill="1" applyBorder="1" applyAlignment="1">
      <alignment horizontal="center" vertical="center" wrapText="1"/>
    </xf>
    <xf numFmtId="2" fontId="3" fillId="5" borderId="8" xfId="0" applyNumberFormat="1" applyFont="1" applyFill="1" applyBorder="1" applyAlignment="1">
      <alignment horizontal="center" vertical="center" wrapText="1"/>
    </xf>
    <xf numFmtId="2" fontId="3" fillId="5" borderId="9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2" fillId="6" borderId="27" xfId="0" applyNumberFormat="1" applyFont="1" applyFill="1" applyBorder="1" applyAlignment="1">
      <alignment horizontal="center" vertical="center" wrapText="1"/>
    </xf>
    <xf numFmtId="2" fontId="32" fillId="6" borderId="30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 wrapText="1"/>
    </xf>
    <xf numFmtId="2" fontId="32" fillId="6" borderId="7" xfId="0" applyNumberFormat="1" applyFont="1" applyFill="1" applyBorder="1" applyAlignment="1">
      <alignment horizontal="center" vertical="center"/>
    </xf>
    <xf numFmtId="2" fontId="32" fillId="6" borderId="10" xfId="0" applyNumberFormat="1" applyFont="1" applyFill="1" applyBorder="1" applyAlignment="1">
      <alignment horizontal="center" vertical="center"/>
    </xf>
    <xf numFmtId="2" fontId="3" fillId="0" borderId="35" xfId="0" applyNumberFormat="1" applyFont="1" applyFill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center" vertical="center"/>
    </xf>
    <xf numFmtId="2" fontId="32" fillId="0" borderId="29" xfId="0" applyNumberFormat="1" applyFont="1" applyFill="1" applyBorder="1" applyAlignment="1">
      <alignment horizontal="center" vertical="center"/>
    </xf>
    <xf numFmtId="2" fontId="3" fillId="6" borderId="32" xfId="0" applyNumberFormat="1" applyFont="1" applyFill="1" applyBorder="1" applyAlignment="1">
      <alignment horizontal="center" vertical="center" wrapText="1"/>
    </xf>
    <xf numFmtId="2" fontId="3" fillId="6" borderId="54" xfId="0" applyNumberFormat="1" applyFont="1" applyFill="1" applyBorder="1" applyAlignment="1">
      <alignment horizontal="center" vertical="center" wrapText="1"/>
    </xf>
    <xf numFmtId="2" fontId="32" fillId="0" borderId="6" xfId="0" applyNumberFormat="1" applyFont="1" applyFill="1" applyBorder="1" applyAlignment="1">
      <alignment horizontal="center" vertical="center"/>
    </xf>
    <xf numFmtId="2" fontId="3" fillId="6" borderId="36" xfId="0" applyNumberFormat="1" applyFont="1" applyFill="1" applyBorder="1" applyAlignment="1">
      <alignment horizontal="center" vertical="center"/>
    </xf>
    <xf numFmtId="2" fontId="3" fillId="6" borderId="43" xfId="0" applyNumberFormat="1" applyFont="1" applyFill="1" applyBorder="1" applyAlignment="1">
      <alignment horizontal="center" vertical="center"/>
    </xf>
    <xf numFmtId="2" fontId="3" fillId="6" borderId="33" xfId="0" applyNumberFormat="1" applyFont="1" applyFill="1" applyBorder="1" applyAlignment="1">
      <alignment horizontal="center" vertical="center"/>
    </xf>
    <xf numFmtId="2" fontId="3" fillId="6" borderId="32" xfId="0" applyNumberFormat="1" applyFont="1" applyFill="1" applyBorder="1" applyAlignment="1">
      <alignment horizontal="center" vertical="center"/>
    </xf>
    <xf numFmtId="2" fontId="3" fillId="6" borderId="38" xfId="0" applyNumberFormat="1" applyFont="1" applyFill="1" applyBorder="1" applyAlignment="1">
      <alignment horizontal="center" vertical="center"/>
    </xf>
    <xf numFmtId="2" fontId="3" fillId="6" borderId="27" xfId="0" applyNumberFormat="1" applyFont="1" applyFill="1" applyBorder="1" applyAlignment="1">
      <alignment horizontal="center" vertical="center"/>
    </xf>
    <xf numFmtId="2" fontId="3" fillId="6" borderId="29" xfId="0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" fillId="0" borderId="31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right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0" fontId="18" fillId="0" borderId="0" xfId="0" applyFont="1" applyFill="1" applyAlignment="1">
      <alignment horizontal="center"/>
    </xf>
    <xf numFmtId="49" fontId="11" fillId="6" borderId="15" xfId="0" applyNumberFormat="1" applyFont="1" applyFill="1" applyBorder="1" applyAlignment="1">
      <alignment horizontal="center" vertical="center"/>
    </xf>
    <xf numFmtId="49" fontId="11" fillId="6" borderId="12" xfId="0" applyNumberFormat="1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left" wrapText="1"/>
    </xf>
    <xf numFmtId="0" fontId="11" fillId="6" borderId="9" xfId="0" applyFont="1" applyFill="1" applyBorder="1" applyAlignment="1">
      <alignment horizontal="left" wrapText="1"/>
    </xf>
    <xf numFmtId="49" fontId="11" fillId="0" borderId="15" xfId="0" applyNumberFormat="1" applyFont="1" applyFill="1" applyBorder="1" applyAlignment="1">
      <alignment vertical="center"/>
    </xf>
    <xf numFmtId="49" fontId="11" fillId="0" borderId="11" xfId="0" applyNumberFormat="1" applyFont="1" applyFill="1" applyBorder="1" applyAlignment="1">
      <alignment vertical="center"/>
    </xf>
    <xf numFmtId="49" fontId="11" fillId="0" borderId="12" xfId="0" applyNumberFormat="1" applyFont="1" applyFill="1" applyBorder="1" applyAlignment="1">
      <alignment vertical="center"/>
    </xf>
    <xf numFmtId="2" fontId="11" fillId="6" borderId="4" xfId="0" applyNumberFormat="1" applyFont="1" applyFill="1" applyBorder="1" applyAlignment="1">
      <alignment vertical="center"/>
    </xf>
    <xf numFmtId="2" fontId="11" fillId="6" borderId="9" xfId="0" applyNumberFormat="1" applyFont="1" applyFill="1" applyBorder="1" applyAlignment="1">
      <alignment vertical="center"/>
    </xf>
    <xf numFmtId="2" fontId="11" fillId="6" borderId="35" xfId="0" applyNumberFormat="1" applyFont="1" applyFill="1" applyBorder="1" applyAlignment="1">
      <alignment vertical="center"/>
    </xf>
    <xf numFmtId="2" fontId="11" fillId="6" borderId="31" xfId="0" applyNumberFormat="1" applyFont="1" applyFill="1" applyBorder="1" applyAlignment="1">
      <alignment vertical="center"/>
    </xf>
    <xf numFmtId="0" fontId="0" fillId="0" borderId="20" xfId="0" applyBorder="1" applyAlignment="1">
      <alignment horizontal="center"/>
    </xf>
    <xf numFmtId="0" fontId="0" fillId="0" borderId="44" xfId="0" applyBorder="1" applyAlignment="1">
      <alignment horizontal="center"/>
    </xf>
    <xf numFmtId="0" fontId="11" fillId="2" borderId="15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2" fontId="11" fillId="6" borderId="15" xfId="0" applyNumberFormat="1" applyFont="1" applyFill="1" applyBorder="1" applyAlignment="1">
      <alignment vertical="center"/>
    </xf>
    <xf numFmtId="2" fontId="11" fillId="6" borderId="12" xfId="0" applyNumberFormat="1" applyFont="1" applyFill="1" applyBorder="1" applyAlignment="1">
      <alignment vertical="center"/>
    </xf>
    <xf numFmtId="0" fontId="20" fillId="0" borderId="0" xfId="0" applyFont="1" applyFill="1" applyAlignment="1">
      <alignment horizontal="left"/>
    </xf>
    <xf numFmtId="49" fontId="11" fillId="6" borderId="35" xfId="0" applyNumberFormat="1" applyFont="1" applyFill="1" applyBorder="1" applyAlignment="1">
      <alignment horizontal="center" vertical="center"/>
    </xf>
    <xf numFmtId="49" fontId="11" fillId="6" borderId="31" xfId="0" applyNumberFormat="1" applyFont="1" applyFill="1" applyBorder="1" applyAlignment="1">
      <alignment horizontal="center" vertical="center"/>
    </xf>
    <xf numFmtId="49" fontId="11" fillId="6" borderId="4" xfId="0" applyNumberFormat="1" applyFont="1" applyFill="1" applyBorder="1" applyAlignment="1">
      <alignment horizontal="center" vertical="center"/>
    </xf>
    <xf numFmtId="49" fontId="11" fillId="6" borderId="9" xfId="0" applyNumberFormat="1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49" fontId="11" fillId="6" borderId="36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2" fontId="10" fillId="6" borderId="4" xfId="0" applyNumberFormat="1" applyFont="1" applyFill="1" applyBorder="1" applyAlignment="1">
      <alignment vertical="center"/>
    </xf>
    <xf numFmtId="2" fontId="10" fillId="6" borderId="9" xfId="0" applyNumberFormat="1" applyFont="1" applyFill="1" applyBorder="1" applyAlignment="1">
      <alignment vertical="center"/>
    </xf>
    <xf numFmtId="0" fontId="16" fillId="0" borderId="4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49" fontId="11" fillId="0" borderId="12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29" fillId="0" borderId="31" xfId="0" applyFont="1" applyFill="1" applyBorder="1" applyAlignment="1">
      <alignment horizontal="right" vertical="justify" wrapText="1"/>
    </xf>
    <xf numFmtId="0" fontId="30" fillId="0" borderId="31" xfId="0" applyFont="1" applyBorder="1" applyAlignment="1">
      <alignment horizontal="right" vertical="justify"/>
    </xf>
    <xf numFmtId="0" fontId="11" fillId="0" borderId="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2" fontId="11" fillId="6" borderId="5" xfId="0" applyNumberFormat="1" applyFont="1" applyFill="1" applyBorder="1" applyAlignment="1">
      <alignment vertical="center"/>
    </xf>
    <xf numFmtId="2" fontId="11" fillId="6" borderId="10" xfId="0" applyNumberFormat="1" applyFont="1" applyFill="1" applyBorder="1" applyAlignment="1">
      <alignment vertical="center"/>
    </xf>
    <xf numFmtId="2" fontId="11" fillId="6" borderId="36" xfId="0" applyNumberFormat="1" applyFont="1" applyFill="1" applyBorder="1" applyAlignment="1">
      <alignment vertical="center"/>
    </xf>
    <xf numFmtId="2" fontId="11" fillId="6" borderId="34" xfId="0" applyNumberFormat="1" applyFont="1" applyFill="1" applyBorder="1" applyAlignment="1">
      <alignment vertical="center"/>
    </xf>
    <xf numFmtId="0" fontId="11" fillId="0" borderId="3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49" fontId="11" fillId="0" borderId="26" xfId="0" applyNumberFormat="1" applyFont="1" applyFill="1" applyBorder="1" applyAlignment="1">
      <alignment horizontal="center" vertical="center"/>
    </xf>
    <xf numFmtId="49" fontId="11" fillId="8" borderId="15" xfId="0" applyNumberFormat="1" applyFont="1" applyFill="1" applyBorder="1" applyAlignment="1">
      <alignment horizontal="center"/>
    </xf>
    <xf numFmtId="49" fontId="11" fillId="8" borderId="11" xfId="0" applyNumberFormat="1" applyFont="1" applyFill="1" applyBorder="1" applyAlignment="1">
      <alignment horizontal="center"/>
    </xf>
    <xf numFmtId="49" fontId="11" fillId="8" borderId="12" xfId="0" applyNumberFormat="1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функциональная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78"/>
  <sheetViews>
    <sheetView view="pageBreakPreview" topLeftCell="A59" zoomScale="90" zoomScaleNormal="100" workbookViewId="0">
      <selection activeCell="S20" sqref="S20"/>
    </sheetView>
  </sheetViews>
  <sheetFormatPr defaultRowHeight="12.75" x14ac:dyDescent="0.2"/>
  <cols>
    <col min="1" max="1" width="0.85546875" customWidth="1"/>
    <col min="2" max="2" width="27.7109375" customWidth="1"/>
    <col min="3" max="3" width="46.140625" customWidth="1"/>
    <col min="4" max="4" width="11.85546875" customWidth="1"/>
    <col min="5" max="5" width="13.42578125" customWidth="1"/>
    <col min="6" max="6" width="11" customWidth="1"/>
    <col min="7" max="7" width="11.5703125" customWidth="1"/>
    <col min="8" max="8" width="11" customWidth="1"/>
    <col min="9" max="9" width="12.7109375" customWidth="1"/>
    <col min="10" max="10" width="11" customWidth="1"/>
    <col min="11" max="11" width="11.42578125" customWidth="1"/>
    <col min="12" max="12" width="12" customWidth="1"/>
    <col min="13" max="13" width="12.140625" customWidth="1"/>
    <col min="14" max="14" width="11.42578125" customWidth="1"/>
    <col min="15" max="15" width="12" customWidth="1"/>
    <col min="16" max="16" width="11.42578125" customWidth="1"/>
    <col min="17" max="17" width="12.140625" customWidth="1"/>
    <col min="18" max="18" width="12.5703125" customWidth="1"/>
    <col min="19" max="19" width="10.85546875" customWidth="1"/>
    <col min="20" max="20" width="12.42578125" customWidth="1"/>
    <col min="21" max="21" width="13.42578125" customWidth="1"/>
    <col min="22" max="22" width="13.140625" customWidth="1"/>
    <col min="24" max="24" width="11.5703125" bestFit="1" customWidth="1"/>
  </cols>
  <sheetData>
    <row r="1" spans="2:24" ht="13.5" customHeight="1" x14ac:dyDescent="0.25">
      <c r="B1" s="1943" t="s">
        <v>193</v>
      </c>
      <c r="C1" s="1943"/>
      <c r="D1" s="1943"/>
      <c r="E1" s="1943"/>
      <c r="F1" s="1943"/>
      <c r="G1" s="1943"/>
      <c r="H1" s="1943"/>
      <c r="I1" s="1943"/>
      <c r="J1" s="1943"/>
      <c r="K1" s="1943"/>
      <c r="L1" s="1943"/>
      <c r="M1" s="1943"/>
      <c r="N1" s="1943"/>
      <c r="O1" s="1943"/>
      <c r="P1" s="1943"/>
      <c r="Q1" s="1943"/>
      <c r="R1" s="1943"/>
      <c r="S1" s="1943"/>
      <c r="T1" s="1943"/>
    </row>
    <row r="2" spans="2:24" ht="17.25" customHeight="1" x14ac:dyDescent="0.2">
      <c r="B2" s="1944" t="s">
        <v>343</v>
      </c>
      <c r="C2" s="1944"/>
      <c r="D2" s="1944"/>
      <c r="E2" s="1944"/>
      <c r="F2" s="1944"/>
      <c r="G2" s="1944"/>
      <c r="H2" s="1944"/>
      <c r="I2" s="1944"/>
      <c r="J2" s="1944"/>
      <c r="K2" s="1944"/>
      <c r="L2" s="1944"/>
      <c r="M2" s="1944"/>
      <c r="N2" s="1944"/>
      <c r="O2" s="1944"/>
      <c r="P2" s="1944"/>
      <c r="Q2" s="1944"/>
      <c r="R2" s="1944"/>
      <c r="S2" s="1944"/>
      <c r="T2" s="1944"/>
      <c r="U2" s="235"/>
      <c r="V2" s="235"/>
    </row>
    <row r="3" spans="2:24" ht="15.75" customHeight="1" x14ac:dyDescent="0.25">
      <c r="B3" s="1945" t="s">
        <v>344</v>
      </c>
      <c r="C3" s="1945"/>
      <c r="D3" s="1945"/>
      <c r="E3" s="1945"/>
      <c r="F3" s="1945"/>
      <c r="G3" s="1945"/>
      <c r="H3" s="1945"/>
      <c r="I3" s="1945"/>
      <c r="J3" s="1945"/>
      <c r="K3" s="1945"/>
      <c r="L3" s="1945"/>
      <c r="M3" s="1945"/>
      <c r="N3" s="1945"/>
      <c r="O3" s="1945"/>
      <c r="P3" s="1945"/>
      <c r="Q3" s="1945"/>
      <c r="R3" s="1945"/>
      <c r="S3" s="1945"/>
      <c r="T3" s="1945"/>
      <c r="U3" s="236"/>
      <c r="V3" s="236"/>
    </row>
    <row r="4" spans="2:24" ht="17.25" hidden="1" customHeight="1" x14ac:dyDescent="0.2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2:24" ht="18" x14ac:dyDescent="0.25">
      <c r="B5" s="1946" t="s">
        <v>397</v>
      </c>
      <c r="C5" s="1946"/>
      <c r="D5" s="1946"/>
      <c r="E5" s="1946"/>
      <c r="F5" s="1946"/>
      <c r="G5" s="1946"/>
      <c r="H5" s="1946"/>
      <c r="I5" s="1946"/>
      <c r="J5" s="1946"/>
      <c r="K5" s="1946"/>
      <c r="L5" s="1946"/>
      <c r="M5" s="1946"/>
      <c r="N5" s="1946"/>
      <c r="O5" s="1946"/>
      <c r="P5" s="1946"/>
      <c r="Q5" s="1946"/>
      <c r="R5" s="1946"/>
      <c r="S5" s="1946"/>
      <c r="T5" s="1946"/>
      <c r="U5" s="839"/>
    </row>
    <row r="6" spans="2:24" ht="13.5" thickBot="1" x14ac:dyDescent="0.25">
      <c r="B6" s="1934" t="s">
        <v>417</v>
      </c>
      <c r="C6" s="1935"/>
      <c r="D6" s="1935"/>
      <c r="E6" s="1935"/>
      <c r="F6" s="1935"/>
      <c r="G6" s="1935"/>
      <c r="H6" s="1935"/>
      <c r="I6" s="1935"/>
      <c r="J6" s="1935"/>
      <c r="K6" s="1935"/>
      <c r="L6" s="1935"/>
      <c r="M6" s="1935"/>
      <c r="N6" s="1935"/>
      <c r="O6" s="1935"/>
      <c r="P6" s="1935"/>
      <c r="Q6" s="1935"/>
      <c r="R6" s="1935"/>
      <c r="S6" s="1935"/>
      <c r="T6" s="1935"/>
    </row>
    <row r="7" spans="2:24" s="1" customFormat="1" ht="18.75" customHeight="1" thickBot="1" x14ac:dyDescent="0.3">
      <c r="B7" s="1868" t="s">
        <v>1</v>
      </c>
      <c r="C7" s="1868" t="s">
        <v>44</v>
      </c>
      <c r="D7" s="1936" t="s">
        <v>194</v>
      </c>
      <c r="E7" s="1937"/>
      <c r="F7" s="1938"/>
      <c r="G7" s="1938"/>
      <c r="H7" s="1938"/>
      <c r="I7" s="1937"/>
      <c r="J7" s="1938"/>
      <c r="K7" s="1938"/>
      <c r="L7" s="1938"/>
      <c r="M7" s="1937"/>
      <c r="N7" s="1938"/>
      <c r="O7" s="1938"/>
      <c r="P7" s="1938"/>
      <c r="Q7" s="1937"/>
      <c r="R7" s="1938"/>
      <c r="S7" s="1938"/>
      <c r="T7" s="1938"/>
      <c r="U7" s="1844"/>
      <c r="V7" s="1845"/>
    </row>
    <row r="8" spans="2:24" s="1" customFormat="1" ht="16.5" customHeight="1" thickBot="1" x14ac:dyDescent="0.25">
      <c r="B8" s="1869"/>
      <c r="C8" s="1869"/>
      <c r="D8" s="1939" t="s">
        <v>345</v>
      </c>
      <c r="E8" s="225" t="s">
        <v>210</v>
      </c>
      <c r="F8" s="1854" t="s">
        <v>131</v>
      </c>
      <c r="G8" s="1854"/>
      <c r="H8" s="1854"/>
      <c r="I8" s="225" t="s">
        <v>211</v>
      </c>
      <c r="J8" s="1854" t="s">
        <v>131</v>
      </c>
      <c r="K8" s="1854"/>
      <c r="L8" s="1854"/>
      <c r="M8" s="225" t="s">
        <v>212</v>
      </c>
      <c r="N8" s="1854" t="s">
        <v>131</v>
      </c>
      <c r="O8" s="1854"/>
      <c r="P8" s="1854"/>
      <c r="Q8" s="225" t="s">
        <v>213</v>
      </c>
      <c r="R8" s="1854"/>
      <c r="S8" s="1854"/>
      <c r="T8" s="1854"/>
      <c r="U8" s="1846" t="s">
        <v>346</v>
      </c>
      <c r="V8" s="1846" t="s">
        <v>398</v>
      </c>
    </row>
    <row r="9" spans="2:24" s="1" customFormat="1" ht="15.75" customHeight="1" thickBot="1" x14ac:dyDescent="0.25">
      <c r="B9" s="1870"/>
      <c r="C9" s="1870"/>
      <c r="D9" s="1940"/>
      <c r="E9" s="226" t="s">
        <v>196</v>
      </c>
      <c r="F9" s="53" t="s">
        <v>197</v>
      </c>
      <c r="G9" s="99" t="s">
        <v>198</v>
      </c>
      <c r="H9" s="52" t="s">
        <v>199</v>
      </c>
      <c r="I9" s="226" t="s">
        <v>196</v>
      </c>
      <c r="J9" s="53" t="s">
        <v>200</v>
      </c>
      <c r="K9" s="99" t="s">
        <v>201</v>
      </c>
      <c r="L9" s="52" t="s">
        <v>202</v>
      </c>
      <c r="M9" s="226" t="s">
        <v>196</v>
      </c>
      <c r="N9" s="99" t="s">
        <v>203</v>
      </c>
      <c r="O9" s="100" t="s">
        <v>204</v>
      </c>
      <c r="P9" s="99" t="s">
        <v>205</v>
      </c>
      <c r="Q9" s="226" t="s">
        <v>196</v>
      </c>
      <c r="R9" s="1388" t="s">
        <v>206</v>
      </c>
      <c r="S9" s="100" t="s">
        <v>207</v>
      </c>
      <c r="T9" s="1388" t="s">
        <v>208</v>
      </c>
      <c r="U9" s="1847"/>
      <c r="V9" s="1847"/>
    </row>
    <row r="10" spans="2:24" s="1" customFormat="1" ht="21" customHeight="1" thickBot="1" x14ac:dyDescent="0.3">
      <c r="B10" s="36" t="s">
        <v>143</v>
      </c>
      <c r="C10" s="37" t="s">
        <v>126</v>
      </c>
      <c r="D10" s="97">
        <f t="shared" ref="D10:T10" si="0">D11+D27+D44+D56+D23+D18+D60+D62</f>
        <v>4945495.13</v>
      </c>
      <c r="E10" s="893">
        <f t="shared" si="0"/>
        <v>991513.57</v>
      </c>
      <c r="F10" s="1257">
        <f t="shared" si="0"/>
        <v>312590.28000000003</v>
      </c>
      <c r="G10" s="1257">
        <f t="shared" si="0"/>
        <v>307936.43</v>
      </c>
      <c r="H10" s="97">
        <f t="shared" si="0"/>
        <v>370986.86</v>
      </c>
      <c r="I10" s="893">
        <f t="shared" si="0"/>
        <v>979713.46</v>
      </c>
      <c r="J10" s="97">
        <f t="shared" si="0"/>
        <v>338440.62</v>
      </c>
      <c r="K10" s="97">
        <f t="shared" si="0"/>
        <v>292063.81999999995</v>
      </c>
      <c r="L10" s="97">
        <f t="shared" si="0"/>
        <v>349209.01999999996</v>
      </c>
      <c r="M10" s="893">
        <f t="shared" si="0"/>
        <v>1452555.1400000001</v>
      </c>
      <c r="N10" s="97">
        <f t="shared" si="0"/>
        <v>500009.81000000006</v>
      </c>
      <c r="O10" s="97">
        <f t="shared" si="0"/>
        <v>563338.62999999989</v>
      </c>
      <c r="P10" s="97">
        <f t="shared" si="0"/>
        <v>389206.7</v>
      </c>
      <c r="Q10" s="893">
        <f t="shared" si="0"/>
        <v>1521712.96</v>
      </c>
      <c r="R10" s="97">
        <f t="shared" si="0"/>
        <v>579986.47</v>
      </c>
      <c r="S10" s="97">
        <f t="shared" si="0"/>
        <v>465392.01999999996</v>
      </c>
      <c r="T10" s="97">
        <f t="shared" si="0"/>
        <v>476334.47</v>
      </c>
      <c r="U10" s="784">
        <f>U11+U27+U44+U56+U23+U18</f>
        <v>5518527.8300000001</v>
      </c>
      <c r="V10" s="97">
        <f>V11+V27+V44+V56+V23+V18</f>
        <v>5948115.4000000004</v>
      </c>
      <c r="X10" s="701"/>
    </row>
    <row r="11" spans="2:24" s="1" customFormat="1" ht="15.75" customHeight="1" thickBot="1" x14ac:dyDescent="0.3">
      <c r="B11" s="627" t="s">
        <v>144</v>
      </c>
      <c r="C11" s="634" t="s">
        <v>48</v>
      </c>
      <c r="D11" s="240">
        <f>D12</f>
        <v>3934852.27</v>
      </c>
      <c r="E11" s="241">
        <f t="shared" ref="E11:V11" si="1">E12</f>
        <v>718824.52</v>
      </c>
      <c r="F11" s="240">
        <f t="shared" si="1"/>
        <v>238111.67</v>
      </c>
      <c r="G11" s="241">
        <f t="shared" si="1"/>
        <v>237708.73</v>
      </c>
      <c r="H11" s="240">
        <f t="shared" si="1"/>
        <v>243004.12</v>
      </c>
      <c r="I11" s="240">
        <f t="shared" si="1"/>
        <v>751791.87</v>
      </c>
      <c r="J11" s="240">
        <f t="shared" si="1"/>
        <v>254354.43</v>
      </c>
      <c r="K11" s="241">
        <f t="shared" si="1"/>
        <v>222456.58</v>
      </c>
      <c r="L11" s="240">
        <f t="shared" si="1"/>
        <v>274980.86</v>
      </c>
      <c r="M11" s="553">
        <f t="shared" si="1"/>
        <v>1168636.6500000001</v>
      </c>
      <c r="N11" s="240">
        <f t="shared" si="1"/>
        <v>379840.09</v>
      </c>
      <c r="O11" s="241">
        <f t="shared" si="1"/>
        <v>507805.48</v>
      </c>
      <c r="P11" s="240">
        <f t="shared" si="1"/>
        <v>280991.08</v>
      </c>
      <c r="Q11" s="240">
        <f t="shared" si="1"/>
        <v>1295599.23</v>
      </c>
      <c r="R11" s="240">
        <f t="shared" si="1"/>
        <v>460260.3</v>
      </c>
      <c r="S11" s="240">
        <f t="shared" si="1"/>
        <v>428474.8</v>
      </c>
      <c r="T11" s="785">
        <f t="shared" si="1"/>
        <v>406864.13</v>
      </c>
      <c r="U11" s="785">
        <f t="shared" si="1"/>
        <v>4400400</v>
      </c>
      <c r="V11" s="240">
        <f t="shared" si="1"/>
        <v>4856400</v>
      </c>
      <c r="X11" s="701"/>
    </row>
    <row r="12" spans="2:24" s="1" customFormat="1" ht="18.75" customHeight="1" x14ac:dyDescent="0.25">
      <c r="B12" s="625" t="s">
        <v>145</v>
      </c>
      <c r="C12" s="633" t="s">
        <v>49</v>
      </c>
      <c r="D12" s="207">
        <f>D13+D14+D17</f>
        <v>3934852.27</v>
      </c>
      <c r="E12" s="207">
        <f t="shared" ref="E12:T12" si="2">E13+E14+E17</f>
        <v>718824.52</v>
      </c>
      <c r="F12" s="207">
        <f t="shared" si="2"/>
        <v>238111.67</v>
      </c>
      <c r="G12" s="207">
        <f t="shared" si="2"/>
        <v>237708.73</v>
      </c>
      <c r="H12" s="207">
        <f t="shared" si="2"/>
        <v>243004.12</v>
      </c>
      <c r="I12" s="207">
        <f t="shared" si="2"/>
        <v>751791.87</v>
      </c>
      <c r="J12" s="207">
        <f t="shared" si="2"/>
        <v>254354.43</v>
      </c>
      <c r="K12" s="207">
        <f t="shared" si="2"/>
        <v>222456.58</v>
      </c>
      <c r="L12" s="207">
        <f t="shared" si="2"/>
        <v>274980.86</v>
      </c>
      <c r="M12" s="207">
        <f t="shared" si="2"/>
        <v>1168636.6500000001</v>
      </c>
      <c r="N12" s="207">
        <f t="shared" si="2"/>
        <v>379840.09</v>
      </c>
      <c r="O12" s="207">
        <f t="shared" si="2"/>
        <v>507805.48</v>
      </c>
      <c r="P12" s="207">
        <f t="shared" si="2"/>
        <v>280991.08</v>
      </c>
      <c r="Q12" s="207">
        <f t="shared" si="2"/>
        <v>1295599.23</v>
      </c>
      <c r="R12" s="207">
        <f t="shared" si="2"/>
        <v>460260.3</v>
      </c>
      <c r="S12" s="207">
        <f t="shared" si="2"/>
        <v>428474.8</v>
      </c>
      <c r="T12" s="207">
        <f t="shared" si="2"/>
        <v>406864.13</v>
      </c>
      <c r="U12" s="534">
        <f>U13+U14</f>
        <v>4400400</v>
      </c>
      <c r="V12" s="524">
        <f>V13+V14</f>
        <v>4856400</v>
      </c>
      <c r="X12" s="701"/>
    </row>
    <row r="13" spans="2:24" s="1" customFormat="1" ht="80.25" customHeight="1" x14ac:dyDescent="0.2">
      <c r="B13" s="38" t="s">
        <v>146</v>
      </c>
      <c r="C13" s="16" t="s">
        <v>128</v>
      </c>
      <c r="D13" s="413">
        <f>E13+I13+M13+Q13</f>
        <v>3924580.87</v>
      </c>
      <c r="E13" s="1276">
        <f>F13+G13+H13</f>
        <v>718824.52</v>
      </c>
      <c r="F13" s="1253">
        <v>238111.67</v>
      </c>
      <c r="G13" s="1253">
        <v>237708.73</v>
      </c>
      <c r="H13" s="1253">
        <v>243004.12</v>
      </c>
      <c r="I13" s="1323">
        <f>J13+K13+L13</f>
        <v>751791.87</v>
      </c>
      <c r="J13" s="1253">
        <v>254354.43</v>
      </c>
      <c r="K13" s="1253">
        <v>222456.58</v>
      </c>
      <c r="L13" s="1253">
        <v>274980.86</v>
      </c>
      <c r="M13" s="526">
        <f>N13+O13+P13</f>
        <v>1168636.6500000001</v>
      </c>
      <c r="N13" s="1253">
        <v>379840.09</v>
      </c>
      <c r="O13" s="1262">
        <v>507805.48</v>
      </c>
      <c r="P13" s="1253">
        <v>280991.08</v>
      </c>
      <c r="Q13" s="426">
        <f>R13+S13+T13</f>
        <v>1285327.83</v>
      </c>
      <c r="R13" s="1253">
        <v>460260.3</v>
      </c>
      <c r="S13" s="1253">
        <v>428474.8</v>
      </c>
      <c r="T13" s="786">
        <v>396592.73</v>
      </c>
      <c r="U13" s="813">
        <v>4400400</v>
      </c>
      <c r="V13" s="813">
        <v>4856400</v>
      </c>
      <c r="X13" s="701"/>
    </row>
    <row r="14" spans="2:24" ht="12.75" customHeight="1" x14ac:dyDescent="0.2">
      <c r="B14" s="1878" t="s">
        <v>147</v>
      </c>
      <c r="C14" s="1871" t="s">
        <v>127</v>
      </c>
      <c r="D14" s="1832">
        <f>E14+I14+M14+Q14</f>
        <v>0</v>
      </c>
      <c r="E14" s="1874">
        <f>F14+G14+H14</f>
        <v>0</v>
      </c>
      <c r="F14" s="1858"/>
      <c r="G14" s="1861"/>
      <c r="H14" s="1858"/>
      <c r="I14" s="1877">
        <f>J14+K14+L14</f>
        <v>0</v>
      </c>
      <c r="J14" s="1858"/>
      <c r="K14" s="1861"/>
      <c r="L14" s="1858"/>
      <c r="M14" s="1874">
        <f>N14+O14+P14</f>
        <v>0</v>
      </c>
      <c r="N14" s="1858"/>
      <c r="O14" s="1861"/>
      <c r="P14" s="1858"/>
      <c r="Q14" s="1874">
        <f>R14+S14+T14</f>
        <v>0</v>
      </c>
      <c r="R14" s="1858"/>
      <c r="S14" s="1861"/>
      <c r="T14" s="1858"/>
      <c r="U14" s="1848"/>
      <c r="V14" s="1851"/>
      <c r="X14" s="701"/>
    </row>
    <row r="15" spans="2:24" ht="12.75" customHeight="1" x14ac:dyDescent="0.2">
      <c r="B15" s="1879"/>
      <c r="C15" s="1872"/>
      <c r="D15" s="1838"/>
      <c r="E15" s="1875"/>
      <c r="F15" s="1859"/>
      <c r="G15" s="1862"/>
      <c r="H15" s="1859"/>
      <c r="I15" s="1856"/>
      <c r="J15" s="1859"/>
      <c r="K15" s="1862"/>
      <c r="L15" s="1859"/>
      <c r="M15" s="1875"/>
      <c r="N15" s="1859"/>
      <c r="O15" s="1862"/>
      <c r="P15" s="1859"/>
      <c r="Q15" s="1875"/>
      <c r="R15" s="1859"/>
      <c r="S15" s="1862"/>
      <c r="T15" s="1859"/>
      <c r="U15" s="1849"/>
      <c r="V15" s="1852"/>
      <c r="X15" s="701"/>
    </row>
    <row r="16" spans="2:24" ht="85.5" customHeight="1" thickBot="1" x14ac:dyDescent="0.25">
      <c r="B16" s="1880"/>
      <c r="C16" s="1873"/>
      <c r="D16" s="1833"/>
      <c r="E16" s="1876"/>
      <c r="F16" s="1860"/>
      <c r="G16" s="1863"/>
      <c r="H16" s="1860"/>
      <c r="I16" s="1857"/>
      <c r="J16" s="1860"/>
      <c r="K16" s="1863"/>
      <c r="L16" s="1860"/>
      <c r="M16" s="1876"/>
      <c r="N16" s="1860"/>
      <c r="O16" s="1863"/>
      <c r="P16" s="1860"/>
      <c r="Q16" s="1876"/>
      <c r="R16" s="1860"/>
      <c r="S16" s="1863"/>
      <c r="T16" s="1860"/>
      <c r="U16" s="1850"/>
      <c r="V16" s="1853"/>
      <c r="X16" s="701"/>
    </row>
    <row r="17" spans="2:24" ht="52.5" customHeight="1" thickBot="1" x14ac:dyDescent="0.25">
      <c r="B17" s="622" t="s">
        <v>360</v>
      </c>
      <c r="C17" s="17" t="s">
        <v>361</v>
      </c>
      <c r="D17" s="208">
        <f>E17+I17+M17+Q17</f>
        <v>10271.4</v>
      </c>
      <c r="E17" s="427">
        <f>F17+G17+H17</f>
        <v>0</v>
      </c>
      <c r="F17" s="200"/>
      <c r="G17" s="199"/>
      <c r="H17" s="200"/>
      <c r="I17" s="875">
        <f>J17+K17+L17</f>
        <v>0</v>
      </c>
      <c r="J17" s="200"/>
      <c r="K17" s="199"/>
      <c r="L17" s="200"/>
      <c r="M17" s="427">
        <f>N17+O17+P17</f>
        <v>0</v>
      </c>
      <c r="N17" s="200"/>
      <c r="O17" s="199"/>
      <c r="P17" s="200"/>
      <c r="Q17" s="875">
        <f>R17+S17+T17</f>
        <v>10271.4</v>
      </c>
      <c r="R17" s="200"/>
      <c r="S17" s="199"/>
      <c r="T17" s="787">
        <v>10271.4</v>
      </c>
      <c r="U17" s="892"/>
      <c r="V17" s="876"/>
      <c r="X17" s="701"/>
    </row>
    <row r="18" spans="2:24" ht="39.75" customHeight="1" thickBot="1" x14ac:dyDescent="0.25">
      <c r="B18" s="631" t="s">
        <v>240</v>
      </c>
      <c r="C18" s="632" t="s">
        <v>272</v>
      </c>
      <c r="D18" s="1390">
        <f>D19+D20+D21+D22</f>
        <v>356169.13</v>
      </c>
      <c r="E18" s="619">
        <f t="shared" ref="E18:V18" si="3">E19+E20+E21+E22</f>
        <v>98084.11</v>
      </c>
      <c r="F18" s="619">
        <f t="shared" si="3"/>
        <v>30959.51</v>
      </c>
      <c r="G18" s="619">
        <f t="shared" si="3"/>
        <v>10875.05</v>
      </c>
      <c r="H18" s="619">
        <f t="shared" si="3"/>
        <v>56249.55</v>
      </c>
      <c r="I18" s="619">
        <f t="shared" si="3"/>
        <v>73137.209999999992</v>
      </c>
      <c r="J18" s="619">
        <f t="shared" si="3"/>
        <v>23306.67</v>
      </c>
      <c r="K18" s="619">
        <f t="shared" si="3"/>
        <v>32708.11</v>
      </c>
      <c r="L18" s="619">
        <f t="shared" si="3"/>
        <v>17122.43</v>
      </c>
      <c r="M18" s="619">
        <f t="shared" si="3"/>
        <v>94784.76999999999</v>
      </c>
      <c r="N18" s="619">
        <f t="shared" si="3"/>
        <v>39331.89</v>
      </c>
      <c r="O18" s="619">
        <f t="shared" si="3"/>
        <v>30406.87</v>
      </c>
      <c r="P18" s="619">
        <f t="shared" si="3"/>
        <v>25046.01</v>
      </c>
      <c r="Q18" s="619">
        <f t="shared" si="3"/>
        <v>90163.04</v>
      </c>
      <c r="R18" s="619">
        <f t="shared" si="3"/>
        <v>33824.14</v>
      </c>
      <c r="S18" s="619">
        <f t="shared" si="3"/>
        <v>19039.8</v>
      </c>
      <c r="T18" s="788">
        <f t="shared" si="3"/>
        <v>37299.1</v>
      </c>
      <c r="U18" s="788">
        <f t="shared" si="3"/>
        <v>522327.83</v>
      </c>
      <c r="V18" s="619">
        <f t="shared" si="3"/>
        <v>466015.4</v>
      </c>
      <c r="X18" s="701"/>
    </row>
    <row r="19" spans="2:24" ht="77.25" customHeight="1" x14ac:dyDescent="0.2">
      <c r="B19" s="629" t="s">
        <v>236</v>
      </c>
      <c r="C19" s="630" t="s">
        <v>306</v>
      </c>
      <c r="D19" s="1312">
        <f>E19+I19+M19+Q19</f>
        <v>125483.61000000002</v>
      </c>
      <c r="E19" s="1277">
        <f>F19+G19+H19</f>
        <v>33160.47</v>
      </c>
      <c r="F19" s="1256">
        <v>12118.16</v>
      </c>
      <c r="G19" s="1267">
        <v>3646.11</v>
      </c>
      <c r="H19" s="1256">
        <v>17396.2</v>
      </c>
      <c r="I19" s="1325">
        <f>J19+K19+L19</f>
        <v>22525.05</v>
      </c>
      <c r="J19" s="1256">
        <v>7044.78</v>
      </c>
      <c r="K19" s="1267">
        <v>11714.36</v>
      </c>
      <c r="L19" s="1256">
        <v>3765.91</v>
      </c>
      <c r="M19" s="1386">
        <f>N19+O19+P19</f>
        <v>35607.21</v>
      </c>
      <c r="N19" s="1256">
        <v>14882.98</v>
      </c>
      <c r="O19" s="1267">
        <v>11196.93</v>
      </c>
      <c r="P19" s="1256">
        <v>9527.2999999999993</v>
      </c>
      <c r="Q19" s="524">
        <f>R19+S19+T19</f>
        <v>34190.879999999997</v>
      </c>
      <c r="R19" s="1256">
        <v>11181.67</v>
      </c>
      <c r="S19" s="1267">
        <v>8216.74</v>
      </c>
      <c r="T19" s="201">
        <v>14792.47</v>
      </c>
      <c r="U19" s="814">
        <v>175208.56</v>
      </c>
      <c r="V19" s="815">
        <v>180803</v>
      </c>
      <c r="X19" s="701"/>
    </row>
    <row r="20" spans="2:24" ht="87" customHeight="1" x14ac:dyDescent="0.2">
      <c r="B20" s="613" t="s">
        <v>237</v>
      </c>
      <c r="C20" s="615" t="s">
        <v>307</v>
      </c>
      <c r="D20" s="1312">
        <f>E20+I20+M20+Q20</f>
        <v>2852.7299999999996</v>
      </c>
      <c r="E20" s="1277">
        <f>F20+G20+H20</f>
        <v>743.12</v>
      </c>
      <c r="F20" s="1256">
        <v>255.66</v>
      </c>
      <c r="G20" s="1267">
        <v>121.49</v>
      </c>
      <c r="H20" s="1256">
        <v>365.97</v>
      </c>
      <c r="I20" s="1325">
        <f>J20+K20+L20</f>
        <v>813.52</v>
      </c>
      <c r="J20" s="1256">
        <v>219.39</v>
      </c>
      <c r="K20" s="1267">
        <v>322.97000000000003</v>
      </c>
      <c r="L20" s="1256">
        <v>271.16000000000003</v>
      </c>
      <c r="M20" s="1325">
        <f>N20+O20+P20</f>
        <v>922.55</v>
      </c>
      <c r="N20" s="1256">
        <v>370.32</v>
      </c>
      <c r="O20" s="1267">
        <v>280.57</v>
      </c>
      <c r="P20" s="1256">
        <v>271.66000000000003</v>
      </c>
      <c r="Q20" s="524">
        <f>R20+S20+T20</f>
        <v>373.54</v>
      </c>
      <c r="R20" s="1256">
        <v>321.97000000000003</v>
      </c>
      <c r="S20" s="1267">
        <v>51.57</v>
      </c>
      <c r="T20" s="201">
        <v>0</v>
      </c>
      <c r="U20" s="813">
        <v>4155.2</v>
      </c>
      <c r="V20" s="813">
        <v>3515.31</v>
      </c>
      <c r="X20" s="701"/>
    </row>
    <row r="21" spans="2:24" ht="78" customHeight="1" x14ac:dyDescent="0.2">
      <c r="B21" s="613" t="s">
        <v>238</v>
      </c>
      <c r="C21" s="615" t="s">
        <v>308</v>
      </c>
      <c r="D21" s="1391">
        <f>E21+I21+M21+Q21</f>
        <v>249416.19999999998</v>
      </c>
      <c r="E21" s="1276">
        <f>F21+G21+H21</f>
        <v>64180.52</v>
      </c>
      <c r="F21" s="1255">
        <v>18585.689999999999</v>
      </c>
      <c r="G21" s="1268">
        <v>7107.45</v>
      </c>
      <c r="H21" s="1255">
        <v>38487.379999999997</v>
      </c>
      <c r="I21" s="1326">
        <f>J21+K21+L21</f>
        <v>49798.64</v>
      </c>
      <c r="J21" s="1255">
        <v>16042.5</v>
      </c>
      <c r="K21" s="1268">
        <v>20670.78</v>
      </c>
      <c r="L21" s="1255">
        <v>13085.36</v>
      </c>
      <c r="M21" s="542">
        <f>N21+O21+P21</f>
        <v>58255.009999999995</v>
      </c>
      <c r="N21" s="1255">
        <v>24078.59</v>
      </c>
      <c r="O21" s="1268">
        <v>18929.37</v>
      </c>
      <c r="P21" s="1255">
        <v>15247.05</v>
      </c>
      <c r="Q21" s="531">
        <f>R21+S21+T21</f>
        <v>77182.03</v>
      </c>
      <c r="R21" s="1255">
        <v>22320.5</v>
      </c>
      <c r="S21" s="1268">
        <v>24861.08</v>
      </c>
      <c r="T21" s="237">
        <v>30000.45</v>
      </c>
      <c r="U21" s="816">
        <v>342964.07</v>
      </c>
      <c r="V21" s="813">
        <v>281697.09000000003</v>
      </c>
      <c r="X21" s="701"/>
    </row>
    <row r="22" spans="2:24" ht="79.5" customHeight="1" thickBot="1" x14ac:dyDescent="0.25">
      <c r="B22" s="614" t="s">
        <v>239</v>
      </c>
      <c r="C22" s="616" t="s">
        <v>309</v>
      </c>
      <c r="D22" s="1327">
        <f>E22+I22+M22+Q22</f>
        <v>-21583.41</v>
      </c>
      <c r="E22" s="1275">
        <f>F22+G22+H22</f>
        <v>0</v>
      </c>
      <c r="F22" s="1254">
        <v>0</v>
      </c>
      <c r="G22" s="1269">
        <v>0</v>
      </c>
      <c r="H22" s="1254">
        <v>0</v>
      </c>
      <c r="I22" s="1328">
        <f>J22+K22+L22</f>
        <v>0</v>
      </c>
      <c r="J22" s="1254">
        <v>0</v>
      </c>
      <c r="K22" s="1269">
        <v>0</v>
      </c>
      <c r="L22" s="1254">
        <v>0</v>
      </c>
      <c r="M22" s="1387">
        <f>N22+O22+P22</f>
        <v>0</v>
      </c>
      <c r="N22" s="1254">
        <v>0</v>
      </c>
      <c r="O22" s="1269">
        <v>0</v>
      </c>
      <c r="P22" s="1254">
        <v>0</v>
      </c>
      <c r="Q22" s="533">
        <f>R22+S22+T22</f>
        <v>-21583.41</v>
      </c>
      <c r="R22" s="1254">
        <v>0</v>
      </c>
      <c r="S22" s="1269">
        <v>-14089.59</v>
      </c>
      <c r="T22" s="239">
        <v>-7493.82</v>
      </c>
      <c r="U22" s="817">
        <v>0</v>
      </c>
      <c r="V22" s="817">
        <v>0</v>
      </c>
      <c r="W22" s="839"/>
      <c r="X22" s="701"/>
    </row>
    <row r="23" spans="2:24" ht="22.5" customHeight="1" thickBot="1" x14ac:dyDescent="0.25">
      <c r="B23" s="617" t="s">
        <v>179</v>
      </c>
      <c r="C23" s="31" t="s">
        <v>182</v>
      </c>
      <c r="D23" s="619">
        <f>D24</f>
        <v>500</v>
      </c>
      <c r="E23" s="620">
        <f t="shared" ref="E23:U24" si="4">E24</f>
        <v>0</v>
      </c>
      <c r="F23" s="619">
        <f t="shared" si="4"/>
        <v>0</v>
      </c>
      <c r="G23" s="620">
        <f t="shared" si="4"/>
        <v>0</v>
      </c>
      <c r="H23" s="619">
        <f t="shared" si="4"/>
        <v>0</v>
      </c>
      <c r="I23" s="619">
        <f t="shared" si="4"/>
        <v>500</v>
      </c>
      <c r="J23" s="619">
        <f t="shared" si="4"/>
        <v>0</v>
      </c>
      <c r="K23" s="620">
        <f t="shared" si="4"/>
        <v>500</v>
      </c>
      <c r="L23" s="619">
        <f t="shared" si="4"/>
        <v>0</v>
      </c>
      <c r="M23" s="621">
        <f t="shared" si="4"/>
        <v>0</v>
      </c>
      <c r="N23" s="619">
        <f t="shared" si="4"/>
        <v>0</v>
      </c>
      <c r="O23" s="620">
        <f t="shared" si="4"/>
        <v>0</v>
      </c>
      <c r="P23" s="619">
        <f t="shared" si="4"/>
        <v>0</v>
      </c>
      <c r="Q23" s="619">
        <f t="shared" si="4"/>
        <v>0</v>
      </c>
      <c r="R23" s="619">
        <f t="shared" si="4"/>
        <v>0</v>
      </c>
      <c r="S23" s="619">
        <f t="shared" si="4"/>
        <v>0</v>
      </c>
      <c r="T23" s="788">
        <f t="shared" si="4"/>
        <v>0</v>
      </c>
      <c r="U23" s="788">
        <f t="shared" si="4"/>
        <v>1800</v>
      </c>
      <c r="V23" s="619">
        <f>V24</f>
        <v>1800</v>
      </c>
      <c r="X23" s="701"/>
    </row>
    <row r="24" spans="2:24" ht="20.25" customHeight="1" x14ac:dyDescent="0.2">
      <c r="B24" s="43" t="s">
        <v>180</v>
      </c>
      <c r="C24" s="21" t="s">
        <v>178</v>
      </c>
      <c r="D24" s="207">
        <f>D25</f>
        <v>500</v>
      </c>
      <c r="E24" s="532">
        <f t="shared" si="4"/>
        <v>0</v>
      </c>
      <c r="F24" s="201">
        <f t="shared" si="4"/>
        <v>0</v>
      </c>
      <c r="G24" s="202">
        <f t="shared" si="4"/>
        <v>0</v>
      </c>
      <c r="H24" s="201">
        <f t="shared" si="4"/>
        <v>0</v>
      </c>
      <c r="I24" s="524">
        <f t="shared" si="4"/>
        <v>500</v>
      </c>
      <c r="J24" s="201">
        <f t="shared" si="4"/>
        <v>0</v>
      </c>
      <c r="K24" s="202">
        <f t="shared" si="4"/>
        <v>500</v>
      </c>
      <c r="L24" s="201">
        <f t="shared" si="4"/>
        <v>0</v>
      </c>
      <c r="M24" s="525">
        <f t="shared" si="4"/>
        <v>0</v>
      </c>
      <c r="N24" s="201">
        <f t="shared" si="4"/>
        <v>0</v>
      </c>
      <c r="O24" s="202">
        <f t="shared" si="4"/>
        <v>0</v>
      </c>
      <c r="P24" s="201">
        <f t="shared" si="4"/>
        <v>0</v>
      </c>
      <c r="Q24" s="524">
        <f t="shared" si="4"/>
        <v>0</v>
      </c>
      <c r="R24" s="201">
        <f t="shared" si="4"/>
        <v>0</v>
      </c>
      <c r="S24" s="201">
        <f t="shared" si="4"/>
        <v>0</v>
      </c>
      <c r="T24" s="771">
        <f t="shared" si="4"/>
        <v>0</v>
      </c>
      <c r="U24" s="818">
        <f t="shared" si="4"/>
        <v>1800</v>
      </c>
      <c r="V24" s="207">
        <f>V25</f>
        <v>1800</v>
      </c>
      <c r="X24" s="701"/>
    </row>
    <row r="25" spans="2:24" ht="19.5" customHeight="1" thickBot="1" x14ac:dyDescent="0.25">
      <c r="B25" s="43" t="s">
        <v>181</v>
      </c>
      <c r="C25" s="21" t="s">
        <v>178</v>
      </c>
      <c r="D25" s="1312">
        <f>E25+I25+M25+Q25</f>
        <v>500</v>
      </c>
      <c r="E25" s="1277">
        <f>F25+G25+H25</f>
        <v>0</v>
      </c>
      <c r="F25" s="1256">
        <v>0</v>
      </c>
      <c r="G25" s="1267">
        <v>0</v>
      </c>
      <c r="H25" s="1256">
        <v>0</v>
      </c>
      <c r="I25" s="1325">
        <f>J25+K25+L25</f>
        <v>500</v>
      </c>
      <c r="J25" s="1256">
        <v>0</v>
      </c>
      <c r="K25" s="1267">
        <v>500</v>
      </c>
      <c r="L25" s="1256">
        <v>0</v>
      </c>
      <c r="M25" s="525">
        <f>N25+O25+P25</f>
        <v>0</v>
      </c>
      <c r="N25" s="1256">
        <v>0</v>
      </c>
      <c r="O25" s="1267">
        <v>0</v>
      </c>
      <c r="P25" s="1256">
        <v>0</v>
      </c>
      <c r="Q25" s="532">
        <f>R25+S25+T25</f>
        <v>0</v>
      </c>
      <c r="R25" s="1256">
        <v>0</v>
      </c>
      <c r="S25" s="1267">
        <v>0</v>
      </c>
      <c r="T25" s="771">
        <v>0</v>
      </c>
      <c r="U25" s="813">
        <v>1800</v>
      </c>
      <c r="V25" s="813">
        <v>1800</v>
      </c>
      <c r="X25" s="701"/>
    </row>
    <row r="26" spans="2:24" ht="39.75" hidden="1" customHeight="1" thickBot="1" x14ac:dyDescent="0.25">
      <c r="B26" s="42" t="s">
        <v>177</v>
      </c>
      <c r="C26" s="6" t="s">
        <v>215</v>
      </c>
      <c r="D26" s="208" t="e">
        <f>E26+I26+M26+Q26</f>
        <v>#REF!</v>
      </c>
      <c r="E26" s="427">
        <f>H26</f>
        <v>500</v>
      </c>
      <c r="F26" s="200">
        <v>0</v>
      </c>
      <c r="G26" s="199">
        <v>0</v>
      </c>
      <c r="H26" s="200">
        <v>500</v>
      </c>
      <c r="I26" s="200" t="e">
        <f>J26+N26+R26+#REF!</f>
        <v>#REF!</v>
      </c>
      <c r="J26" s="200" t="e">
        <f>K26+O26+S26+#REF!</f>
        <v>#REF!</v>
      </c>
      <c r="K26" s="199" t="e">
        <f>L26+P26+T26+#REF!</f>
        <v>#REF!</v>
      </c>
      <c r="L26" s="200" t="e">
        <f>M26+Q26+#REF!+U26</f>
        <v>#REF!</v>
      </c>
      <c r="M26" s="543" t="e">
        <f>N26+R26+#REF!+V26</f>
        <v>#REF!</v>
      </c>
      <c r="N26" s="200" t="e">
        <f>O26+S26+#REF!+W26</f>
        <v>#REF!</v>
      </c>
      <c r="O26" s="199" t="e">
        <f>P26+T26+#REF!+X26</f>
        <v>#REF!</v>
      </c>
      <c r="P26" s="200" t="e">
        <f>Q26+#REF!+U26+Y26</f>
        <v>#REF!</v>
      </c>
      <c r="Q26" s="200" t="e">
        <f>R26+#REF!+V26+Z26</f>
        <v>#REF!</v>
      </c>
      <c r="R26" s="200" t="e">
        <f>S26+#REF!+W26+AA26</f>
        <v>#REF!</v>
      </c>
      <c r="S26" s="199" t="e">
        <f>T26+#REF!+X26+AB26</f>
        <v>#REF!</v>
      </c>
      <c r="T26" s="787" t="e">
        <f>#REF!+U26+Y26+AC26</f>
        <v>#REF!</v>
      </c>
      <c r="U26" s="812"/>
      <c r="V26" s="809"/>
      <c r="X26" s="701"/>
    </row>
    <row r="27" spans="2:24" ht="15.75" thickBot="1" x14ac:dyDescent="0.3">
      <c r="B27" s="627" t="s">
        <v>148</v>
      </c>
      <c r="C27" s="628" t="s">
        <v>50</v>
      </c>
      <c r="D27" s="240">
        <f t="shared" ref="D27:V27" si="5">D28+D30</f>
        <v>360635.05</v>
      </c>
      <c r="E27" s="241">
        <f t="shared" si="5"/>
        <v>55374.15</v>
      </c>
      <c r="F27" s="240">
        <f t="shared" si="5"/>
        <v>30129</v>
      </c>
      <c r="G27" s="241">
        <f t="shared" si="5"/>
        <v>20777.59</v>
      </c>
      <c r="H27" s="240">
        <f t="shared" si="5"/>
        <v>4467.5599999999995</v>
      </c>
      <c r="I27" s="240">
        <f t="shared" si="5"/>
        <v>70784.509999999995</v>
      </c>
      <c r="J27" s="240">
        <f t="shared" si="5"/>
        <v>43634.69</v>
      </c>
      <c r="K27" s="241">
        <f t="shared" si="5"/>
        <v>5096.5</v>
      </c>
      <c r="L27" s="240">
        <f t="shared" si="5"/>
        <v>22053.32</v>
      </c>
      <c r="M27" s="553">
        <f t="shared" si="5"/>
        <v>146723.08000000002</v>
      </c>
      <c r="N27" s="240">
        <f t="shared" si="5"/>
        <v>63142.71</v>
      </c>
      <c r="O27" s="241">
        <f t="shared" si="5"/>
        <v>16557.71</v>
      </c>
      <c r="P27" s="240">
        <f t="shared" si="5"/>
        <v>67022.66</v>
      </c>
      <c r="Q27" s="240">
        <f t="shared" si="5"/>
        <v>87753.31</v>
      </c>
      <c r="R27" s="240">
        <f t="shared" si="5"/>
        <v>63934.49</v>
      </c>
      <c r="S27" s="240">
        <f t="shared" si="5"/>
        <v>13615.119999999999</v>
      </c>
      <c r="T27" s="785">
        <f t="shared" si="5"/>
        <v>10203.700000000001</v>
      </c>
      <c r="U27" s="785">
        <f t="shared" si="5"/>
        <v>317600</v>
      </c>
      <c r="V27" s="240">
        <f t="shared" si="5"/>
        <v>322100</v>
      </c>
      <c r="X27" s="701"/>
    </row>
    <row r="28" spans="2:24" ht="20.25" customHeight="1" x14ac:dyDescent="0.25">
      <c r="B28" s="625" t="s">
        <v>149</v>
      </c>
      <c r="C28" s="626" t="s">
        <v>45</v>
      </c>
      <c r="D28" s="159">
        <f t="shared" ref="D28:V28" si="6">D29</f>
        <v>96728.3</v>
      </c>
      <c r="E28" s="532">
        <f t="shared" si="6"/>
        <v>4629.3500000000004</v>
      </c>
      <c r="F28" s="201">
        <f t="shared" si="6"/>
        <v>0</v>
      </c>
      <c r="G28" s="202">
        <f t="shared" si="6"/>
        <v>2315.37</v>
      </c>
      <c r="H28" s="201">
        <f t="shared" si="6"/>
        <v>2313.98</v>
      </c>
      <c r="I28" s="524">
        <f t="shared" si="6"/>
        <v>14991.619999999999</v>
      </c>
      <c r="J28" s="201">
        <f t="shared" si="6"/>
        <v>4550.62</v>
      </c>
      <c r="K28" s="202">
        <f t="shared" si="6"/>
        <v>3194.29</v>
      </c>
      <c r="L28" s="201">
        <f t="shared" si="6"/>
        <v>7246.71</v>
      </c>
      <c r="M28" s="525">
        <f t="shared" si="6"/>
        <v>54610.7</v>
      </c>
      <c r="N28" s="201">
        <f t="shared" si="6"/>
        <v>15020.21</v>
      </c>
      <c r="O28" s="202">
        <f t="shared" si="6"/>
        <v>8805.7099999999991</v>
      </c>
      <c r="P28" s="201">
        <f t="shared" si="6"/>
        <v>30784.78</v>
      </c>
      <c r="Q28" s="524">
        <f t="shared" si="6"/>
        <v>22496.63</v>
      </c>
      <c r="R28" s="201">
        <f t="shared" si="6"/>
        <v>10928.65</v>
      </c>
      <c r="S28" s="201">
        <f t="shared" si="6"/>
        <v>6158.46</v>
      </c>
      <c r="T28" s="771">
        <f t="shared" si="6"/>
        <v>5409.52</v>
      </c>
      <c r="U28" s="818">
        <f t="shared" si="6"/>
        <v>89700</v>
      </c>
      <c r="V28" s="207">
        <f t="shared" si="6"/>
        <v>94200</v>
      </c>
      <c r="X28" s="701"/>
    </row>
    <row r="29" spans="2:24" ht="51.75" thickBot="1" x14ac:dyDescent="0.25">
      <c r="B29" s="544" t="s">
        <v>372</v>
      </c>
      <c r="C29" s="24" t="s">
        <v>373</v>
      </c>
      <c r="D29" s="519">
        <f>E29+I29+M29+Q29</f>
        <v>96728.3</v>
      </c>
      <c r="E29" s="1329">
        <f>F29+G29+H29</f>
        <v>4629.3500000000004</v>
      </c>
      <c r="F29" s="1261">
        <v>0</v>
      </c>
      <c r="G29" s="1260">
        <v>2315.37</v>
      </c>
      <c r="H29" s="1261">
        <v>2313.98</v>
      </c>
      <c r="I29" s="1322">
        <f>J29+K29+L29</f>
        <v>14991.619999999999</v>
      </c>
      <c r="J29" s="1261">
        <v>4550.62</v>
      </c>
      <c r="K29" s="1260">
        <v>3194.29</v>
      </c>
      <c r="L29" s="1261">
        <v>7246.71</v>
      </c>
      <c r="M29" s="545">
        <f>N29+O29+P29</f>
        <v>54610.7</v>
      </c>
      <c r="N29" s="1261">
        <v>15020.21</v>
      </c>
      <c r="O29" s="1260">
        <v>8805.7099999999991</v>
      </c>
      <c r="P29" s="1261">
        <v>30784.78</v>
      </c>
      <c r="Q29" s="431">
        <f>R29+S29+T29</f>
        <v>22496.63</v>
      </c>
      <c r="R29" s="1261">
        <v>10928.65</v>
      </c>
      <c r="S29" s="1260">
        <v>6158.46</v>
      </c>
      <c r="T29" s="790">
        <v>5409.52</v>
      </c>
      <c r="U29" s="992">
        <v>89700</v>
      </c>
      <c r="V29" s="992">
        <v>94200</v>
      </c>
      <c r="X29" s="701"/>
    </row>
    <row r="30" spans="2:24" ht="15" x14ac:dyDescent="0.25">
      <c r="B30" s="982" t="s">
        <v>150</v>
      </c>
      <c r="C30" s="983" t="s">
        <v>51</v>
      </c>
      <c r="D30" s="988">
        <f t="shared" ref="D30:V30" si="7">D33+D31</f>
        <v>263906.75</v>
      </c>
      <c r="E30" s="989">
        <f t="shared" si="7"/>
        <v>50744.800000000003</v>
      </c>
      <c r="F30" s="988">
        <f t="shared" si="7"/>
        <v>30129</v>
      </c>
      <c r="G30" s="989">
        <f t="shared" si="7"/>
        <v>18462.22</v>
      </c>
      <c r="H30" s="988">
        <f t="shared" si="7"/>
        <v>2153.58</v>
      </c>
      <c r="I30" s="988">
        <f t="shared" si="7"/>
        <v>55792.89</v>
      </c>
      <c r="J30" s="988">
        <f t="shared" si="7"/>
        <v>39084.07</v>
      </c>
      <c r="K30" s="989">
        <f t="shared" si="7"/>
        <v>1902.21</v>
      </c>
      <c r="L30" s="988">
        <f t="shared" si="7"/>
        <v>14806.61</v>
      </c>
      <c r="M30" s="990">
        <f t="shared" si="7"/>
        <v>92112.38</v>
      </c>
      <c r="N30" s="988">
        <f t="shared" si="7"/>
        <v>48122.5</v>
      </c>
      <c r="O30" s="989">
        <f t="shared" si="7"/>
        <v>7752</v>
      </c>
      <c r="P30" s="988">
        <f t="shared" si="7"/>
        <v>36237.879999999997</v>
      </c>
      <c r="Q30" s="988">
        <f t="shared" si="7"/>
        <v>65256.68</v>
      </c>
      <c r="R30" s="988">
        <f t="shared" si="7"/>
        <v>53005.84</v>
      </c>
      <c r="S30" s="988">
        <f t="shared" si="7"/>
        <v>7456.66</v>
      </c>
      <c r="T30" s="991">
        <f t="shared" si="7"/>
        <v>4794.18</v>
      </c>
      <c r="U30" s="991">
        <f t="shared" si="7"/>
        <v>227900</v>
      </c>
      <c r="V30" s="988">
        <f t="shared" si="7"/>
        <v>227900</v>
      </c>
      <c r="X30" s="701"/>
    </row>
    <row r="31" spans="2:24" ht="18.75" customHeight="1" x14ac:dyDescent="0.2">
      <c r="B31" s="984" t="s">
        <v>374</v>
      </c>
      <c r="C31" s="985" t="s">
        <v>375</v>
      </c>
      <c r="D31" s="158">
        <f>D32</f>
        <v>154451.91</v>
      </c>
      <c r="E31" s="531">
        <f t="shared" ref="E31:V31" si="8">E32</f>
        <v>46163.040000000001</v>
      </c>
      <c r="F31" s="237">
        <f t="shared" si="8"/>
        <v>30129</v>
      </c>
      <c r="G31" s="238">
        <f t="shared" si="8"/>
        <v>15695</v>
      </c>
      <c r="H31" s="237">
        <f t="shared" si="8"/>
        <v>339.04</v>
      </c>
      <c r="I31" s="426">
        <f t="shared" si="8"/>
        <v>35876</v>
      </c>
      <c r="J31" s="237">
        <f t="shared" si="8"/>
        <v>35874</v>
      </c>
      <c r="K31" s="238">
        <f t="shared" si="8"/>
        <v>0</v>
      </c>
      <c r="L31" s="237">
        <f t="shared" si="8"/>
        <v>2</v>
      </c>
      <c r="M31" s="542">
        <f t="shared" si="8"/>
        <v>36212.870000000003</v>
      </c>
      <c r="N31" s="237">
        <f t="shared" si="8"/>
        <v>36210.870000000003</v>
      </c>
      <c r="O31" s="238">
        <f t="shared" si="8"/>
        <v>2</v>
      </c>
      <c r="P31" s="237">
        <f t="shared" si="8"/>
        <v>0</v>
      </c>
      <c r="Q31" s="426">
        <f t="shared" si="8"/>
        <v>36200</v>
      </c>
      <c r="R31" s="237">
        <f t="shared" si="8"/>
        <v>36200</v>
      </c>
      <c r="S31" s="237">
        <f t="shared" si="8"/>
        <v>0</v>
      </c>
      <c r="T31" s="789">
        <f t="shared" si="8"/>
        <v>0</v>
      </c>
      <c r="U31" s="819">
        <f t="shared" si="8"/>
        <v>50000</v>
      </c>
      <c r="V31" s="168">
        <f t="shared" si="8"/>
        <v>50000</v>
      </c>
      <c r="X31" s="701"/>
    </row>
    <row r="32" spans="2:24" ht="35.25" customHeight="1" x14ac:dyDescent="0.2">
      <c r="B32" s="986" t="s">
        <v>376</v>
      </c>
      <c r="C32" s="18" t="s">
        <v>377</v>
      </c>
      <c r="D32" s="158">
        <f>E32+I32+M32+Q32</f>
        <v>154451.91</v>
      </c>
      <c r="E32" s="1276">
        <f>F32+G32+H32</f>
        <v>46163.040000000001</v>
      </c>
      <c r="F32" s="1253">
        <v>30129</v>
      </c>
      <c r="G32" s="1262">
        <v>15695</v>
      </c>
      <c r="H32" s="1253">
        <v>339.04</v>
      </c>
      <c r="I32" s="426">
        <f>J32+K32+L32</f>
        <v>35876</v>
      </c>
      <c r="J32" s="1253">
        <v>35874</v>
      </c>
      <c r="K32" s="1262">
        <v>0</v>
      </c>
      <c r="L32" s="1253">
        <v>2</v>
      </c>
      <c r="M32" s="526">
        <f>N32+O32+P32</f>
        <v>36212.870000000003</v>
      </c>
      <c r="N32" s="1253">
        <v>36210.870000000003</v>
      </c>
      <c r="O32" s="1262">
        <v>2</v>
      </c>
      <c r="P32" s="1253">
        <v>0</v>
      </c>
      <c r="Q32" s="528">
        <f>R32+S32+T32</f>
        <v>36200</v>
      </c>
      <c r="R32" s="1253">
        <v>36200</v>
      </c>
      <c r="S32" s="1262">
        <v>0</v>
      </c>
      <c r="T32" s="786">
        <v>0</v>
      </c>
      <c r="U32" s="993">
        <v>50000</v>
      </c>
      <c r="V32" s="993">
        <v>50000</v>
      </c>
      <c r="X32" s="701"/>
    </row>
    <row r="33" spans="2:24" ht="18.75" customHeight="1" x14ac:dyDescent="0.2">
      <c r="B33" s="984" t="s">
        <v>378</v>
      </c>
      <c r="C33" s="985" t="s">
        <v>379</v>
      </c>
      <c r="D33" s="158">
        <f t="shared" ref="D33:V33" si="9">D34</f>
        <v>109454.84</v>
      </c>
      <c r="E33" s="531">
        <f t="shared" si="9"/>
        <v>4581.76</v>
      </c>
      <c r="F33" s="237">
        <f t="shared" si="9"/>
        <v>0</v>
      </c>
      <c r="G33" s="238">
        <f t="shared" si="9"/>
        <v>2767.22</v>
      </c>
      <c r="H33" s="237">
        <f t="shared" si="9"/>
        <v>1814.54</v>
      </c>
      <c r="I33" s="426">
        <f t="shared" si="9"/>
        <v>19916.89</v>
      </c>
      <c r="J33" s="237">
        <f t="shared" si="9"/>
        <v>3210.07</v>
      </c>
      <c r="K33" s="238">
        <f t="shared" si="9"/>
        <v>1902.21</v>
      </c>
      <c r="L33" s="237">
        <f t="shared" si="9"/>
        <v>14804.61</v>
      </c>
      <c r="M33" s="542">
        <f t="shared" si="9"/>
        <v>55899.509999999995</v>
      </c>
      <c r="N33" s="237">
        <f t="shared" si="9"/>
        <v>11911.63</v>
      </c>
      <c r="O33" s="238">
        <f t="shared" si="9"/>
        <v>7750</v>
      </c>
      <c r="P33" s="237">
        <f t="shared" si="9"/>
        <v>36237.879999999997</v>
      </c>
      <c r="Q33" s="426">
        <f t="shared" si="9"/>
        <v>29056.68</v>
      </c>
      <c r="R33" s="237">
        <f t="shared" si="9"/>
        <v>16805.84</v>
      </c>
      <c r="S33" s="237">
        <f t="shared" si="9"/>
        <v>7456.66</v>
      </c>
      <c r="T33" s="789">
        <f t="shared" si="9"/>
        <v>4794.18</v>
      </c>
      <c r="U33" s="819">
        <f t="shared" si="9"/>
        <v>177900</v>
      </c>
      <c r="V33" s="168">
        <f t="shared" si="9"/>
        <v>177900</v>
      </c>
      <c r="X33" s="701"/>
    </row>
    <row r="34" spans="2:24" ht="55.5" customHeight="1" thickBot="1" x14ac:dyDescent="0.25">
      <c r="B34" s="987" t="s">
        <v>380</v>
      </c>
      <c r="C34" s="17" t="s">
        <v>381</v>
      </c>
      <c r="D34" s="146">
        <f>E34+I34+M34+Q34</f>
        <v>109454.84</v>
      </c>
      <c r="E34" s="1275">
        <f>F34+G34+H34</f>
        <v>4581.76</v>
      </c>
      <c r="F34" s="1254">
        <v>0</v>
      </c>
      <c r="G34" s="1254">
        <v>2767.22</v>
      </c>
      <c r="H34" s="1254">
        <v>1814.54</v>
      </c>
      <c r="I34" s="1324">
        <f>J34+K34+L34</f>
        <v>19916.89</v>
      </c>
      <c r="J34" s="1254">
        <v>3210.07</v>
      </c>
      <c r="K34" s="1254">
        <v>1902.21</v>
      </c>
      <c r="L34" s="1254">
        <v>14804.61</v>
      </c>
      <c r="M34" s="527">
        <f>N34+O34+P34</f>
        <v>55899.509999999995</v>
      </c>
      <c r="N34" s="1254">
        <v>11911.63</v>
      </c>
      <c r="O34" s="1254">
        <v>7750</v>
      </c>
      <c r="P34" s="1254">
        <v>36237.879999999997</v>
      </c>
      <c r="Q34" s="529">
        <f>R34+S34+T34</f>
        <v>29056.68</v>
      </c>
      <c r="R34" s="1254">
        <v>16805.84</v>
      </c>
      <c r="S34" s="1254">
        <v>7456.66</v>
      </c>
      <c r="T34" s="791">
        <v>4794.18</v>
      </c>
      <c r="U34" s="993">
        <v>177900</v>
      </c>
      <c r="V34" s="993">
        <v>177900</v>
      </c>
      <c r="X34" s="701"/>
    </row>
    <row r="35" spans="2:24" ht="15.75" hidden="1" thickBot="1" x14ac:dyDescent="0.3">
      <c r="B35" s="9" t="s">
        <v>57</v>
      </c>
      <c r="C35" s="843" t="s">
        <v>58</v>
      </c>
      <c r="D35" s="169"/>
      <c r="E35" s="183"/>
      <c r="F35" s="190"/>
      <c r="G35" s="183"/>
      <c r="H35" s="190"/>
      <c r="I35" s="190"/>
      <c r="J35" s="190"/>
      <c r="K35" s="183"/>
      <c r="L35" s="190"/>
      <c r="M35" s="546"/>
      <c r="N35" s="190"/>
      <c r="O35" s="183"/>
      <c r="P35" s="190"/>
      <c r="Q35" s="190"/>
      <c r="R35" s="196"/>
      <c r="S35" s="197"/>
      <c r="T35" s="792"/>
      <c r="U35" s="806"/>
      <c r="V35" s="807"/>
      <c r="X35" s="701"/>
    </row>
    <row r="36" spans="2:24" ht="15.75" hidden="1" thickBot="1" x14ac:dyDescent="0.3">
      <c r="B36" s="15" t="s">
        <v>59</v>
      </c>
      <c r="C36" s="844" t="s">
        <v>60</v>
      </c>
      <c r="D36" s="170"/>
      <c r="E36" s="184"/>
      <c r="F36" s="191"/>
      <c r="G36" s="184"/>
      <c r="H36" s="191"/>
      <c r="I36" s="191"/>
      <c r="J36" s="191"/>
      <c r="K36" s="184"/>
      <c r="L36" s="191"/>
      <c r="M36" s="547"/>
      <c r="N36" s="191"/>
      <c r="O36" s="184"/>
      <c r="P36" s="191"/>
      <c r="Q36" s="191"/>
      <c r="R36" s="196"/>
      <c r="S36" s="197"/>
      <c r="T36" s="792"/>
      <c r="U36" s="806"/>
      <c r="V36" s="807"/>
      <c r="X36" s="701"/>
    </row>
    <row r="37" spans="2:24" ht="15.75" hidden="1" thickBot="1" x14ac:dyDescent="0.3">
      <c r="B37" s="15"/>
      <c r="C37" s="844" t="s">
        <v>65</v>
      </c>
      <c r="D37" s="170"/>
      <c r="E37" s="184"/>
      <c r="F37" s="191"/>
      <c r="G37" s="184"/>
      <c r="H37" s="191"/>
      <c r="I37" s="191"/>
      <c r="J37" s="191"/>
      <c r="K37" s="184"/>
      <c r="L37" s="191"/>
      <c r="M37" s="547"/>
      <c r="N37" s="191"/>
      <c r="O37" s="184"/>
      <c r="P37" s="191"/>
      <c r="Q37" s="191"/>
      <c r="R37" s="196"/>
      <c r="S37" s="197"/>
      <c r="T37" s="792"/>
      <c r="U37" s="806"/>
      <c r="V37" s="807"/>
      <c r="X37" s="701"/>
    </row>
    <row r="38" spans="2:24" ht="15.75" hidden="1" thickBot="1" x14ac:dyDescent="0.3">
      <c r="B38" s="15"/>
      <c r="C38" s="844" t="s">
        <v>61</v>
      </c>
      <c r="D38" s="170"/>
      <c r="E38" s="184"/>
      <c r="F38" s="191"/>
      <c r="G38" s="184"/>
      <c r="H38" s="191"/>
      <c r="I38" s="191"/>
      <c r="J38" s="191"/>
      <c r="K38" s="184"/>
      <c r="L38" s="191"/>
      <c r="M38" s="547"/>
      <c r="N38" s="191"/>
      <c r="O38" s="184"/>
      <c r="P38" s="191"/>
      <c r="Q38" s="191"/>
      <c r="R38" s="196"/>
      <c r="S38" s="197"/>
      <c r="T38" s="792"/>
      <c r="U38" s="806"/>
      <c r="V38" s="807"/>
      <c r="X38" s="701"/>
    </row>
    <row r="39" spans="2:24" ht="15.75" hidden="1" thickBot="1" x14ac:dyDescent="0.3">
      <c r="B39" s="15"/>
      <c r="C39" s="844" t="s">
        <v>62</v>
      </c>
      <c r="D39" s="170"/>
      <c r="E39" s="184"/>
      <c r="F39" s="191"/>
      <c r="G39" s="184"/>
      <c r="H39" s="191"/>
      <c r="I39" s="191"/>
      <c r="J39" s="191"/>
      <c r="K39" s="184"/>
      <c r="L39" s="191"/>
      <c r="M39" s="547"/>
      <c r="N39" s="191"/>
      <c r="O39" s="184"/>
      <c r="P39" s="191"/>
      <c r="Q39" s="191"/>
      <c r="R39" s="196"/>
      <c r="S39" s="197"/>
      <c r="T39" s="792"/>
      <c r="U39" s="806"/>
      <c r="V39" s="807"/>
      <c r="X39" s="701"/>
    </row>
    <row r="40" spans="2:24" ht="15.75" hidden="1" thickBot="1" x14ac:dyDescent="0.3">
      <c r="B40" s="15"/>
      <c r="C40" s="844" t="s">
        <v>63</v>
      </c>
      <c r="D40" s="170"/>
      <c r="E40" s="184"/>
      <c r="F40" s="191"/>
      <c r="G40" s="184"/>
      <c r="H40" s="191"/>
      <c r="I40" s="191"/>
      <c r="J40" s="191"/>
      <c r="K40" s="184"/>
      <c r="L40" s="191"/>
      <c r="M40" s="547"/>
      <c r="N40" s="191"/>
      <c r="O40" s="184"/>
      <c r="P40" s="191"/>
      <c r="Q40" s="191"/>
      <c r="R40" s="196"/>
      <c r="S40" s="197"/>
      <c r="T40" s="792"/>
      <c r="U40" s="806"/>
      <c r="V40" s="807"/>
      <c r="X40" s="701"/>
    </row>
    <row r="41" spans="2:24" ht="15.75" hidden="1" thickBot="1" x14ac:dyDescent="0.3">
      <c r="B41" s="19"/>
      <c r="C41" s="845" t="s">
        <v>64</v>
      </c>
      <c r="D41" s="171"/>
      <c r="E41" s="184"/>
      <c r="F41" s="191"/>
      <c r="G41" s="184"/>
      <c r="H41" s="191"/>
      <c r="I41" s="191"/>
      <c r="J41" s="191"/>
      <c r="K41" s="184"/>
      <c r="L41" s="191"/>
      <c r="M41" s="547"/>
      <c r="N41" s="191"/>
      <c r="O41" s="184"/>
      <c r="P41" s="191"/>
      <c r="Q41" s="191"/>
      <c r="R41" s="196"/>
      <c r="S41" s="197"/>
      <c r="T41" s="792"/>
      <c r="U41" s="806"/>
      <c r="V41" s="807"/>
      <c r="X41" s="701"/>
    </row>
    <row r="42" spans="2:24" ht="15.75" hidden="1" thickBot="1" x14ac:dyDescent="0.3">
      <c r="B42" s="10" t="s">
        <v>67</v>
      </c>
      <c r="C42" s="846" t="s">
        <v>68</v>
      </c>
      <c r="D42" s="172">
        <v>0.6</v>
      </c>
      <c r="E42" s="184">
        <v>0</v>
      </c>
      <c r="F42" s="191"/>
      <c r="G42" s="184"/>
      <c r="H42" s="191"/>
      <c r="I42" s="191">
        <v>0</v>
      </c>
      <c r="J42" s="191"/>
      <c r="K42" s="184"/>
      <c r="L42" s="191"/>
      <c r="M42" s="547">
        <v>0</v>
      </c>
      <c r="N42" s="191"/>
      <c r="O42" s="184"/>
      <c r="P42" s="191"/>
      <c r="Q42" s="191">
        <v>0.6</v>
      </c>
      <c r="R42" s="196"/>
      <c r="S42" s="197"/>
      <c r="T42" s="792"/>
      <c r="U42" s="806"/>
      <c r="V42" s="807"/>
      <c r="X42" s="701"/>
    </row>
    <row r="43" spans="2:24" ht="15.75" hidden="1" thickBot="1" x14ac:dyDescent="0.3">
      <c r="B43" s="20" t="s">
        <v>69</v>
      </c>
      <c r="C43" s="847" t="s">
        <v>50</v>
      </c>
      <c r="D43" s="173">
        <v>0.6</v>
      </c>
      <c r="E43" s="185">
        <v>0</v>
      </c>
      <c r="F43" s="192"/>
      <c r="G43" s="185"/>
      <c r="H43" s="192"/>
      <c r="I43" s="192">
        <v>0</v>
      </c>
      <c r="J43" s="192"/>
      <c r="K43" s="185"/>
      <c r="L43" s="192"/>
      <c r="M43" s="548">
        <v>0</v>
      </c>
      <c r="N43" s="192"/>
      <c r="O43" s="185"/>
      <c r="P43" s="192"/>
      <c r="Q43" s="192">
        <v>0.6</v>
      </c>
      <c r="R43" s="196"/>
      <c r="S43" s="197"/>
      <c r="T43" s="792"/>
      <c r="U43" s="812"/>
      <c r="V43" s="809"/>
      <c r="X43" s="701"/>
    </row>
    <row r="44" spans="2:24" ht="44.25" customHeight="1" thickBot="1" x14ac:dyDescent="0.3">
      <c r="B44" s="617" t="s">
        <v>151</v>
      </c>
      <c r="C44" s="618" t="s">
        <v>116</v>
      </c>
      <c r="D44" s="619">
        <f t="shared" ref="D44:V44" si="10">D45</f>
        <v>180817.56</v>
      </c>
      <c r="E44" s="620">
        <f t="shared" si="10"/>
        <v>44926.83</v>
      </c>
      <c r="F44" s="619">
        <f t="shared" si="10"/>
        <v>0</v>
      </c>
      <c r="G44" s="620">
        <f t="shared" si="10"/>
        <v>17664.02</v>
      </c>
      <c r="H44" s="619">
        <f t="shared" si="10"/>
        <v>27262.81</v>
      </c>
      <c r="I44" s="619">
        <f t="shared" si="10"/>
        <v>48114.71</v>
      </c>
      <c r="J44" s="619">
        <f t="shared" si="10"/>
        <v>2114.58</v>
      </c>
      <c r="K44" s="620">
        <f t="shared" si="10"/>
        <v>16664.02</v>
      </c>
      <c r="L44" s="619">
        <f t="shared" si="10"/>
        <v>29336.11</v>
      </c>
      <c r="M44" s="621">
        <f t="shared" si="10"/>
        <v>39578.639999999999</v>
      </c>
      <c r="N44" s="619">
        <f t="shared" si="10"/>
        <v>17686.12</v>
      </c>
      <c r="O44" s="620">
        <f t="shared" si="10"/>
        <v>5745.57</v>
      </c>
      <c r="P44" s="619">
        <f t="shared" si="10"/>
        <v>16146.95</v>
      </c>
      <c r="Q44" s="619">
        <f t="shared" si="10"/>
        <v>48197.380000000005</v>
      </c>
      <c r="R44" s="619">
        <f t="shared" si="10"/>
        <v>21967.54</v>
      </c>
      <c r="S44" s="619">
        <f t="shared" si="10"/>
        <v>4262.3</v>
      </c>
      <c r="T44" s="788">
        <f t="shared" si="10"/>
        <v>21967.54</v>
      </c>
      <c r="U44" s="788">
        <f t="shared" si="10"/>
        <v>186600</v>
      </c>
      <c r="V44" s="619">
        <f t="shared" si="10"/>
        <v>198500</v>
      </c>
      <c r="X44" s="701"/>
    </row>
    <row r="45" spans="2:24" ht="106.5" customHeight="1" thickBot="1" x14ac:dyDescent="0.25">
      <c r="B45" s="648" t="s">
        <v>152</v>
      </c>
      <c r="C45" s="7" t="s">
        <v>129</v>
      </c>
      <c r="D45" s="649">
        <f t="shared" ref="D45:V45" si="11">D46+D51</f>
        <v>180817.56</v>
      </c>
      <c r="E45" s="650">
        <f t="shared" si="11"/>
        <v>44926.83</v>
      </c>
      <c r="F45" s="651">
        <f t="shared" si="11"/>
        <v>0</v>
      </c>
      <c r="G45" s="652">
        <f t="shared" si="11"/>
        <v>17664.02</v>
      </c>
      <c r="H45" s="651">
        <f t="shared" si="11"/>
        <v>27262.81</v>
      </c>
      <c r="I45" s="653">
        <f t="shared" si="11"/>
        <v>48114.71</v>
      </c>
      <c r="J45" s="651">
        <f t="shared" si="11"/>
        <v>2114.58</v>
      </c>
      <c r="K45" s="652">
        <f t="shared" si="11"/>
        <v>16664.02</v>
      </c>
      <c r="L45" s="651">
        <f t="shared" si="11"/>
        <v>29336.11</v>
      </c>
      <c r="M45" s="654">
        <f t="shared" si="11"/>
        <v>39578.639999999999</v>
      </c>
      <c r="N45" s="651">
        <f t="shared" si="11"/>
        <v>17686.12</v>
      </c>
      <c r="O45" s="651">
        <f t="shared" si="11"/>
        <v>5745.57</v>
      </c>
      <c r="P45" s="651">
        <f t="shared" si="11"/>
        <v>16146.95</v>
      </c>
      <c r="Q45" s="653">
        <f t="shared" si="11"/>
        <v>48197.380000000005</v>
      </c>
      <c r="R45" s="651">
        <f t="shared" si="11"/>
        <v>21967.54</v>
      </c>
      <c r="S45" s="651">
        <f t="shared" si="11"/>
        <v>4262.3</v>
      </c>
      <c r="T45" s="651">
        <f t="shared" si="11"/>
        <v>21967.54</v>
      </c>
      <c r="U45" s="820">
        <f t="shared" si="11"/>
        <v>186600</v>
      </c>
      <c r="V45" s="821">
        <f t="shared" si="11"/>
        <v>198500</v>
      </c>
      <c r="X45" s="701"/>
    </row>
    <row r="46" spans="2:24" ht="12.75" customHeight="1" x14ac:dyDescent="0.2">
      <c r="B46" s="1886" t="s">
        <v>153</v>
      </c>
      <c r="C46" s="1881" t="s">
        <v>117</v>
      </c>
      <c r="D46" s="1888">
        <f>D50</f>
        <v>31955.34</v>
      </c>
      <c r="E46" s="1895">
        <f>E50</f>
        <v>4295.2700000000004</v>
      </c>
      <c r="F46" s="1864">
        <f t="shared" ref="F46:P46" si="12">F50</f>
        <v>0</v>
      </c>
      <c r="G46" s="1918">
        <f t="shared" si="12"/>
        <v>0</v>
      </c>
      <c r="H46" s="1864">
        <f t="shared" si="12"/>
        <v>4295.2700000000004</v>
      </c>
      <c r="I46" s="1855">
        <f t="shared" si="12"/>
        <v>1483.1499999999999</v>
      </c>
      <c r="J46" s="1864">
        <f t="shared" si="12"/>
        <v>1114.58</v>
      </c>
      <c r="K46" s="1918">
        <f t="shared" si="12"/>
        <v>0</v>
      </c>
      <c r="L46" s="1864">
        <f t="shared" si="12"/>
        <v>368.57</v>
      </c>
      <c r="M46" s="1924">
        <f t="shared" si="12"/>
        <v>21914.62</v>
      </c>
      <c r="N46" s="1865">
        <f t="shared" si="12"/>
        <v>16686.12</v>
      </c>
      <c r="O46" s="1864">
        <f t="shared" si="12"/>
        <v>368.57</v>
      </c>
      <c r="P46" s="1918">
        <f t="shared" si="12"/>
        <v>4859.93</v>
      </c>
      <c r="Q46" s="1855">
        <f t="shared" ref="Q46:V46" si="13">Q50</f>
        <v>4262.3</v>
      </c>
      <c r="R46" s="1865">
        <f t="shared" si="13"/>
        <v>0</v>
      </c>
      <c r="S46" s="1864">
        <f t="shared" si="13"/>
        <v>4262.3</v>
      </c>
      <c r="T46" s="1864">
        <f t="shared" si="13"/>
        <v>0</v>
      </c>
      <c r="U46" s="1834">
        <f t="shared" si="13"/>
        <v>21400</v>
      </c>
      <c r="V46" s="1837">
        <f t="shared" si="13"/>
        <v>22900</v>
      </c>
      <c r="X46" s="701"/>
    </row>
    <row r="47" spans="2:24" ht="12.75" customHeight="1" x14ac:dyDescent="0.2">
      <c r="B47" s="1879"/>
      <c r="C47" s="1872"/>
      <c r="D47" s="1889"/>
      <c r="E47" s="1896"/>
      <c r="F47" s="1859"/>
      <c r="G47" s="1862"/>
      <c r="H47" s="1859"/>
      <c r="I47" s="1856"/>
      <c r="J47" s="1859"/>
      <c r="K47" s="1862"/>
      <c r="L47" s="1859"/>
      <c r="M47" s="1925"/>
      <c r="N47" s="1866"/>
      <c r="O47" s="1859"/>
      <c r="P47" s="1862"/>
      <c r="Q47" s="1856"/>
      <c r="R47" s="1866"/>
      <c r="S47" s="1859"/>
      <c r="T47" s="1859"/>
      <c r="U47" s="1835"/>
      <c r="V47" s="1838"/>
      <c r="X47" s="701"/>
    </row>
    <row r="48" spans="2:24" ht="12.75" customHeight="1" x14ac:dyDescent="0.2">
      <c r="B48" s="1879"/>
      <c r="C48" s="1872"/>
      <c r="D48" s="1889"/>
      <c r="E48" s="1896"/>
      <c r="F48" s="1859"/>
      <c r="G48" s="1862"/>
      <c r="H48" s="1859"/>
      <c r="I48" s="1856"/>
      <c r="J48" s="1859"/>
      <c r="K48" s="1862"/>
      <c r="L48" s="1859"/>
      <c r="M48" s="1925"/>
      <c r="N48" s="1866"/>
      <c r="O48" s="1859"/>
      <c r="P48" s="1862"/>
      <c r="Q48" s="1856"/>
      <c r="R48" s="1866"/>
      <c r="S48" s="1859"/>
      <c r="T48" s="1859"/>
      <c r="U48" s="1835"/>
      <c r="V48" s="1838"/>
      <c r="X48" s="701"/>
    </row>
    <row r="49" spans="2:24" ht="39.75" customHeight="1" x14ac:dyDescent="0.2">
      <c r="B49" s="1887"/>
      <c r="C49" s="1882"/>
      <c r="D49" s="1890"/>
      <c r="E49" s="1897"/>
      <c r="F49" s="1860"/>
      <c r="G49" s="1863"/>
      <c r="H49" s="1860"/>
      <c r="I49" s="1857"/>
      <c r="J49" s="1860"/>
      <c r="K49" s="1863"/>
      <c r="L49" s="1860"/>
      <c r="M49" s="1926"/>
      <c r="N49" s="1867"/>
      <c r="O49" s="1860"/>
      <c r="P49" s="1863"/>
      <c r="Q49" s="1857"/>
      <c r="R49" s="1867"/>
      <c r="S49" s="1860"/>
      <c r="T49" s="1860"/>
      <c r="U49" s="1836"/>
      <c r="V49" s="1833"/>
      <c r="X49" s="701"/>
    </row>
    <row r="50" spans="2:24" ht="89.25" x14ac:dyDescent="0.2">
      <c r="B50" s="655" t="s">
        <v>382</v>
      </c>
      <c r="C50" s="21" t="s">
        <v>383</v>
      </c>
      <c r="D50" s="160">
        <f>E50+I50+M50+Q50</f>
        <v>31955.34</v>
      </c>
      <c r="E50" s="1330">
        <f>F50+G50+H50</f>
        <v>4295.2700000000004</v>
      </c>
      <c r="F50" s="1265">
        <v>0</v>
      </c>
      <c r="G50" s="1266">
        <v>0</v>
      </c>
      <c r="H50" s="1265">
        <v>4295.2700000000004</v>
      </c>
      <c r="I50" s="1331">
        <f>J50+K50+L50</f>
        <v>1483.1499999999999</v>
      </c>
      <c r="J50" s="1265">
        <v>1114.58</v>
      </c>
      <c r="K50" s="1266">
        <v>0</v>
      </c>
      <c r="L50" s="1265">
        <v>368.57</v>
      </c>
      <c r="M50" s="549">
        <f>N50+O50+P50</f>
        <v>21914.62</v>
      </c>
      <c r="N50" s="1265">
        <v>16686.12</v>
      </c>
      <c r="O50" s="1384">
        <v>368.57</v>
      </c>
      <c r="P50" s="1265">
        <v>4859.93</v>
      </c>
      <c r="Q50" s="429">
        <f>R50+S50+T50</f>
        <v>4262.3</v>
      </c>
      <c r="R50" s="1265">
        <v>0</v>
      </c>
      <c r="S50" s="1266">
        <v>4262.3</v>
      </c>
      <c r="T50" s="504">
        <v>0</v>
      </c>
      <c r="U50" s="994">
        <v>21400</v>
      </c>
      <c r="V50" s="993">
        <v>22900</v>
      </c>
      <c r="X50" s="701"/>
    </row>
    <row r="51" spans="2:24" ht="86.25" customHeight="1" x14ac:dyDescent="0.2">
      <c r="B51" s="11" t="s">
        <v>154</v>
      </c>
      <c r="C51" s="848" t="s">
        <v>172</v>
      </c>
      <c r="D51" s="161">
        <f t="shared" ref="D51:V51" si="14">D52</f>
        <v>148862.22</v>
      </c>
      <c r="E51" s="433">
        <f t="shared" si="14"/>
        <v>40631.56</v>
      </c>
      <c r="F51" s="422">
        <f t="shared" si="14"/>
        <v>0</v>
      </c>
      <c r="G51" s="423">
        <f t="shared" si="14"/>
        <v>17664.02</v>
      </c>
      <c r="H51" s="422">
        <f t="shared" si="14"/>
        <v>22967.54</v>
      </c>
      <c r="I51" s="428">
        <f t="shared" si="14"/>
        <v>46631.56</v>
      </c>
      <c r="J51" s="422">
        <f t="shared" si="14"/>
        <v>1000</v>
      </c>
      <c r="K51" s="423">
        <f t="shared" si="14"/>
        <v>16664.02</v>
      </c>
      <c r="L51" s="422">
        <f t="shared" si="14"/>
        <v>28967.54</v>
      </c>
      <c r="M51" s="550">
        <f t="shared" si="14"/>
        <v>17664.02</v>
      </c>
      <c r="N51" s="422">
        <f t="shared" si="14"/>
        <v>1000</v>
      </c>
      <c r="O51" s="422">
        <f t="shared" si="14"/>
        <v>5377</v>
      </c>
      <c r="P51" s="423">
        <f t="shared" si="14"/>
        <v>11287.02</v>
      </c>
      <c r="Q51" s="428">
        <f t="shared" si="14"/>
        <v>43935.08</v>
      </c>
      <c r="R51" s="422">
        <f t="shared" si="14"/>
        <v>21967.54</v>
      </c>
      <c r="S51" s="422">
        <f t="shared" si="14"/>
        <v>0</v>
      </c>
      <c r="T51" s="422">
        <f t="shared" si="14"/>
        <v>21967.54</v>
      </c>
      <c r="U51" s="822">
        <f t="shared" si="14"/>
        <v>165200</v>
      </c>
      <c r="V51" s="823">
        <f t="shared" si="14"/>
        <v>175600</v>
      </c>
      <c r="X51" s="701"/>
    </row>
    <row r="52" spans="2:24" ht="12.75" customHeight="1" x14ac:dyDescent="0.2">
      <c r="B52" s="1878" t="s">
        <v>384</v>
      </c>
      <c r="C52" s="1883" t="s">
        <v>385</v>
      </c>
      <c r="D52" s="1891">
        <f>E52+I52+M52+Q52</f>
        <v>148862.22</v>
      </c>
      <c r="E52" s="1893">
        <f>F52+G52+H52</f>
        <v>40631.56</v>
      </c>
      <c r="F52" s="1898">
        <v>0</v>
      </c>
      <c r="G52" s="1919">
        <v>17664.02</v>
      </c>
      <c r="H52" s="1898">
        <v>22967.54</v>
      </c>
      <c r="I52" s="1916">
        <f>J52+K52+L52</f>
        <v>46631.56</v>
      </c>
      <c r="J52" s="1898">
        <v>1000</v>
      </c>
      <c r="K52" s="1919">
        <v>16664.02</v>
      </c>
      <c r="L52" s="1898">
        <v>28967.54</v>
      </c>
      <c r="M52" s="1927">
        <f>N52+O52+P52</f>
        <v>17664.02</v>
      </c>
      <c r="N52" s="1898">
        <v>1000</v>
      </c>
      <c r="O52" s="1923">
        <v>5377</v>
      </c>
      <c r="P52" s="1898">
        <v>11287.02</v>
      </c>
      <c r="Q52" s="1929">
        <f>R52+S52+T52</f>
        <v>43935.08</v>
      </c>
      <c r="R52" s="1898">
        <v>21967.54</v>
      </c>
      <c r="S52" s="1919">
        <v>0</v>
      </c>
      <c r="T52" s="1941">
        <v>21967.54</v>
      </c>
      <c r="U52" s="1839">
        <v>165200</v>
      </c>
      <c r="V52" s="1841">
        <v>175600</v>
      </c>
      <c r="X52" s="701"/>
    </row>
    <row r="53" spans="2:24" ht="12.75" customHeight="1" x14ac:dyDescent="0.2">
      <c r="B53" s="1879"/>
      <c r="C53" s="1884"/>
      <c r="D53" s="1889"/>
      <c r="E53" s="1893"/>
      <c r="F53" s="1898"/>
      <c r="G53" s="1919"/>
      <c r="H53" s="1898"/>
      <c r="I53" s="1916"/>
      <c r="J53" s="1898"/>
      <c r="K53" s="1919"/>
      <c r="L53" s="1898"/>
      <c r="M53" s="1927"/>
      <c r="N53" s="1898"/>
      <c r="O53" s="1898"/>
      <c r="P53" s="1898"/>
      <c r="Q53" s="1929"/>
      <c r="R53" s="1898"/>
      <c r="S53" s="1919"/>
      <c r="T53" s="1941"/>
      <c r="U53" s="1840"/>
      <c r="V53" s="1842"/>
      <c r="X53" s="701"/>
    </row>
    <row r="54" spans="2:24" ht="12.75" customHeight="1" x14ac:dyDescent="0.2">
      <c r="B54" s="1879"/>
      <c r="C54" s="1884"/>
      <c r="D54" s="1889"/>
      <c r="E54" s="1893"/>
      <c r="F54" s="1898"/>
      <c r="G54" s="1919"/>
      <c r="H54" s="1898"/>
      <c r="I54" s="1916"/>
      <c r="J54" s="1898"/>
      <c r="K54" s="1919"/>
      <c r="L54" s="1898"/>
      <c r="M54" s="1927"/>
      <c r="N54" s="1898"/>
      <c r="O54" s="1898"/>
      <c r="P54" s="1898"/>
      <c r="Q54" s="1929"/>
      <c r="R54" s="1898"/>
      <c r="S54" s="1919"/>
      <c r="T54" s="1941"/>
      <c r="U54" s="1840"/>
      <c r="V54" s="1842"/>
      <c r="X54" s="701"/>
    </row>
    <row r="55" spans="2:24" ht="37.5" customHeight="1" thickBot="1" x14ac:dyDescent="0.25">
      <c r="B55" s="1880"/>
      <c r="C55" s="1885"/>
      <c r="D55" s="1892"/>
      <c r="E55" s="1894"/>
      <c r="F55" s="1899"/>
      <c r="G55" s="1920"/>
      <c r="H55" s="1899"/>
      <c r="I55" s="1917"/>
      <c r="J55" s="1899"/>
      <c r="K55" s="1920"/>
      <c r="L55" s="1899"/>
      <c r="M55" s="1928"/>
      <c r="N55" s="1899"/>
      <c r="O55" s="1899"/>
      <c r="P55" s="1899"/>
      <c r="Q55" s="1930"/>
      <c r="R55" s="1899"/>
      <c r="S55" s="1920"/>
      <c r="T55" s="1942"/>
      <c r="U55" s="1840"/>
      <c r="V55" s="1843"/>
      <c r="X55" s="701"/>
    </row>
    <row r="56" spans="2:24" ht="33" customHeight="1" thickBot="1" x14ac:dyDescent="0.25">
      <c r="B56" s="30" t="s">
        <v>156</v>
      </c>
      <c r="C56" s="31" t="s">
        <v>77</v>
      </c>
      <c r="D56" s="174">
        <f>D57+D60</f>
        <v>109698.12</v>
      </c>
      <c r="E56" s="174">
        <f t="shared" ref="E56:V56" si="15">E57+E60</f>
        <v>74303.959999999992</v>
      </c>
      <c r="F56" s="174">
        <f t="shared" si="15"/>
        <v>13390.1</v>
      </c>
      <c r="G56" s="174">
        <f t="shared" si="15"/>
        <v>20911.04</v>
      </c>
      <c r="H56" s="174">
        <f t="shared" si="15"/>
        <v>40002.82</v>
      </c>
      <c r="I56" s="174">
        <f t="shared" si="15"/>
        <v>35385.160000000003</v>
      </c>
      <c r="J56" s="174">
        <f t="shared" si="15"/>
        <v>15030.25</v>
      </c>
      <c r="K56" s="174">
        <f t="shared" si="15"/>
        <v>14638.61</v>
      </c>
      <c r="L56" s="174">
        <f t="shared" si="15"/>
        <v>5716.3</v>
      </c>
      <c r="M56" s="174">
        <f t="shared" si="15"/>
        <v>9</v>
      </c>
      <c r="N56" s="174">
        <f t="shared" si="15"/>
        <v>9</v>
      </c>
      <c r="O56" s="174">
        <f t="shared" si="15"/>
        <v>0</v>
      </c>
      <c r="P56" s="174">
        <f t="shared" si="15"/>
        <v>0</v>
      </c>
      <c r="Q56" s="174">
        <f t="shared" si="15"/>
        <v>0</v>
      </c>
      <c r="R56" s="174">
        <f t="shared" si="15"/>
        <v>0</v>
      </c>
      <c r="S56" s="174">
        <f t="shared" si="15"/>
        <v>0</v>
      </c>
      <c r="T56" s="174">
        <f t="shared" si="15"/>
        <v>0</v>
      </c>
      <c r="U56" s="174">
        <f t="shared" si="15"/>
        <v>89800</v>
      </c>
      <c r="V56" s="174">
        <f t="shared" si="15"/>
        <v>103300</v>
      </c>
      <c r="X56" s="701"/>
    </row>
    <row r="57" spans="2:24" ht="43.5" customHeight="1" thickBot="1" x14ac:dyDescent="0.25">
      <c r="B57" s="8" t="s">
        <v>157</v>
      </c>
      <c r="C57" s="7" t="s">
        <v>386</v>
      </c>
      <c r="D57" s="175">
        <f t="shared" ref="D57:S58" si="16">D58</f>
        <v>109698.12</v>
      </c>
      <c r="E57" s="535">
        <f t="shared" si="16"/>
        <v>74303.959999999992</v>
      </c>
      <c r="F57" s="424">
        <f t="shared" si="16"/>
        <v>13390.1</v>
      </c>
      <c r="G57" s="425">
        <f t="shared" si="16"/>
        <v>20911.04</v>
      </c>
      <c r="H57" s="424">
        <f t="shared" si="16"/>
        <v>40002.82</v>
      </c>
      <c r="I57" s="536">
        <f t="shared" si="16"/>
        <v>35385.160000000003</v>
      </c>
      <c r="J57" s="424">
        <f t="shared" si="16"/>
        <v>15030.25</v>
      </c>
      <c r="K57" s="425">
        <f t="shared" si="16"/>
        <v>14638.61</v>
      </c>
      <c r="L57" s="424">
        <f t="shared" si="16"/>
        <v>5716.3</v>
      </c>
      <c r="M57" s="551">
        <f t="shared" si="16"/>
        <v>9</v>
      </c>
      <c r="N57" s="424">
        <f t="shared" si="16"/>
        <v>9</v>
      </c>
      <c r="O57" s="425">
        <f t="shared" si="16"/>
        <v>0</v>
      </c>
      <c r="P57" s="424">
        <f t="shared" si="16"/>
        <v>0</v>
      </c>
      <c r="Q57" s="536">
        <f t="shared" si="16"/>
        <v>0</v>
      </c>
      <c r="R57" s="424">
        <f t="shared" si="16"/>
        <v>0</v>
      </c>
      <c r="S57" s="424">
        <f t="shared" si="16"/>
        <v>0</v>
      </c>
      <c r="T57" s="793">
        <f t="shared" ref="T57:V58" si="17">T58</f>
        <v>0</v>
      </c>
      <c r="U57" s="824">
        <f t="shared" si="17"/>
        <v>89800</v>
      </c>
      <c r="V57" s="849">
        <f t="shared" si="17"/>
        <v>103300</v>
      </c>
      <c r="X57" s="701"/>
    </row>
    <row r="58" spans="2:24" ht="38.25" customHeight="1" x14ac:dyDescent="0.2">
      <c r="B58" s="623" t="s">
        <v>158</v>
      </c>
      <c r="C58" s="40" t="s">
        <v>78</v>
      </c>
      <c r="D58" s="624">
        <f t="shared" si="16"/>
        <v>109698.12</v>
      </c>
      <c r="E58" s="436">
        <f t="shared" si="16"/>
        <v>74303.959999999992</v>
      </c>
      <c r="F58" s="205">
        <f t="shared" si="16"/>
        <v>13390.1</v>
      </c>
      <c r="G58" s="206">
        <f t="shared" si="16"/>
        <v>20911.04</v>
      </c>
      <c r="H58" s="205">
        <f t="shared" si="16"/>
        <v>40002.82</v>
      </c>
      <c r="I58" s="437">
        <f t="shared" si="16"/>
        <v>35385.160000000003</v>
      </c>
      <c r="J58" s="205">
        <f t="shared" si="16"/>
        <v>15030.25</v>
      </c>
      <c r="K58" s="206">
        <f t="shared" si="16"/>
        <v>14638.61</v>
      </c>
      <c r="L58" s="205">
        <f t="shared" si="16"/>
        <v>5716.3</v>
      </c>
      <c r="M58" s="559">
        <f t="shared" si="16"/>
        <v>9</v>
      </c>
      <c r="N58" s="205">
        <f t="shared" si="16"/>
        <v>9</v>
      </c>
      <c r="O58" s="206">
        <f t="shared" si="16"/>
        <v>0</v>
      </c>
      <c r="P58" s="205">
        <f t="shared" si="16"/>
        <v>0</v>
      </c>
      <c r="Q58" s="437">
        <f t="shared" si="16"/>
        <v>0</v>
      </c>
      <c r="R58" s="205">
        <f t="shared" si="16"/>
        <v>0</v>
      </c>
      <c r="S58" s="205">
        <f t="shared" si="16"/>
        <v>0</v>
      </c>
      <c r="T58" s="794">
        <f t="shared" si="17"/>
        <v>0</v>
      </c>
      <c r="U58" s="825">
        <f t="shared" si="17"/>
        <v>89800</v>
      </c>
      <c r="V58" s="210">
        <f t="shared" si="17"/>
        <v>103300</v>
      </c>
      <c r="X58" s="701"/>
    </row>
    <row r="59" spans="2:24" ht="51.75" customHeight="1" thickBot="1" x14ac:dyDescent="0.25">
      <c r="B59" s="622" t="s">
        <v>387</v>
      </c>
      <c r="C59" s="17" t="s">
        <v>388</v>
      </c>
      <c r="D59" s="146">
        <f>E59+I59+M59+Q59</f>
        <v>109698.12</v>
      </c>
      <c r="E59" s="1274">
        <f>F59+G59+H59</f>
        <v>74303.959999999992</v>
      </c>
      <c r="F59" s="1263">
        <v>13390.1</v>
      </c>
      <c r="G59" s="1264">
        <v>20911.04</v>
      </c>
      <c r="H59" s="1263">
        <v>40002.82</v>
      </c>
      <c r="I59" s="1332">
        <f>J59+K59+L59</f>
        <v>35385.160000000003</v>
      </c>
      <c r="J59" s="1263">
        <v>15030.25</v>
      </c>
      <c r="K59" s="1264">
        <v>14638.61</v>
      </c>
      <c r="L59" s="1263">
        <v>5716.3</v>
      </c>
      <c r="M59" s="552">
        <f>N59+O59+P59</f>
        <v>9</v>
      </c>
      <c r="N59" s="1263">
        <v>9</v>
      </c>
      <c r="O59" s="1264">
        <v>0</v>
      </c>
      <c r="P59" s="1263">
        <v>0</v>
      </c>
      <c r="Q59" s="427">
        <f>R59+S59+T59</f>
        <v>0</v>
      </c>
      <c r="R59" s="1263">
        <v>0</v>
      </c>
      <c r="S59" s="1264">
        <v>0</v>
      </c>
      <c r="T59" s="787">
        <v>0</v>
      </c>
      <c r="U59" s="992">
        <v>89800</v>
      </c>
      <c r="V59" s="992">
        <v>103300</v>
      </c>
      <c r="X59" s="701"/>
    </row>
    <row r="60" spans="2:24" ht="30" hidden="1" customHeight="1" thickBot="1" x14ac:dyDescent="0.25">
      <c r="B60" s="645" t="s">
        <v>358</v>
      </c>
      <c r="C60" s="646" t="s">
        <v>359</v>
      </c>
      <c r="D60" s="647">
        <f>D61</f>
        <v>0</v>
      </c>
      <c r="E60" s="647">
        <f t="shared" ref="E60:T60" si="18">E61</f>
        <v>0</v>
      </c>
      <c r="F60" s="647">
        <f t="shared" si="18"/>
        <v>0</v>
      </c>
      <c r="G60" s="647">
        <f t="shared" si="18"/>
        <v>0</v>
      </c>
      <c r="H60" s="647">
        <f t="shared" si="18"/>
        <v>0</v>
      </c>
      <c r="I60" s="647">
        <f t="shared" si="18"/>
        <v>0</v>
      </c>
      <c r="J60" s="647">
        <f t="shared" si="18"/>
        <v>0</v>
      </c>
      <c r="K60" s="647">
        <f t="shared" si="18"/>
        <v>0</v>
      </c>
      <c r="L60" s="647">
        <f t="shared" si="18"/>
        <v>0</v>
      </c>
      <c r="M60" s="647">
        <f t="shared" si="18"/>
        <v>0</v>
      </c>
      <c r="N60" s="647">
        <f t="shared" si="18"/>
        <v>0</v>
      </c>
      <c r="O60" s="647">
        <f t="shared" si="18"/>
        <v>0</v>
      </c>
      <c r="P60" s="647">
        <f t="shared" si="18"/>
        <v>0</v>
      </c>
      <c r="Q60" s="647">
        <f t="shared" si="18"/>
        <v>0</v>
      </c>
      <c r="R60" s="647">
        <f t="shared" si="18"/>
        <v>0</v>
      </c>
      <c r="S60" s="647">
        <f t="shared" si="18"/>
        <v>0</v>
      </c>
      <c r="T60" s="647">
        <f t="shared" si="18"/>
        <v>0</v>
      </c>
      <c r="U60" s="890"/>
      <c r="V60" s="891"/>
      <c r="X60" s="701"/>
    </row>
    <row r="61" spans="2:24" ht="44.25" hidden="1" customHeight="1" thickBot="1" x14ac:dyDescent="0.25">
      <c r="B61" s="622" t="s">
        <v>356</v>
      </c>
      <c r="C61" s="17" t="s">
        <v>357</v>
      </c>
      <c r="D61" s="146">
        <f>E61+I61+M61+Q61</f>
        <v>0</v>
      </c>
      <c r="E61" s="552">
        <f>F61+G61+H61</f>
        <v>0</v>
      </c>
      <c r="F61" s="193"/>
      <c r="G61" s="187"/>
      <c r="H61" s="193"/>
      <c r="I61" s="552">
        <f>J61+K61+L61</f>
        <v>0</v>
      </c>
      <c r="J61" s="193"/>
      <c r="K61" s="187"/>
      <c r="L61" s="193"/>
      <c r="M61" s="552">
        <f>N61+O61+P61</f>
        <v>0</v>
      </c>
      <c r="N61" s="193"/>
      <c r="O61" s="187"/>
      <c r="P61" s="193"/>
      <c r="Q61" s="427">
        <f>R61+S61+T61</f>
        <v>0</v>
      </c>
      <c r="R61" s="193"/>
      <c r="S61" s="187"/>
      <c r="T61" s="787"/>
      <c r="U61" s="889"/>
      <c r="V61" s="877"/>
      <c r="X61" s="701"/>
    </row>
    <row r="62" spans="2:24" ht="25.5" customHeight="1" thickBot="1" x14ac:dyDescent="0.25">
      <c r="B62" s="645" t="s">
        <v>336</v>
      </c>
      <c r="C62" s="646" t="s">
        <v>337</v>
      </c>
      <c r="D62" s="647">
        <f>D63</f>
        <v>2823</v>
      </c>
      <c r="E62" s="647">
        <f t="shared" ref="E62:V62" si="19">E63</f>
        <v>0</v>
      </c>
      <c r="F62" s="647">
        <f t="shared" si="19"/>
        <v>0</v>
      </c>
      <c r="G62" s="647">
        <f t="shared" si="19"/>
        <v>0</v>
      </c>
      <c r="H62" s="647">
        <f t="shared" si="19"/>
        <v>0</v>
      </c>
      <c r="I62" s="647">
        <f t="shared" si="19"/>
        <v>0</v>
      </c>
      <c r="J62" s="647">
        <f t="shared" si="19"/>
        <v>0</v>
      </c>
      <c r="K62" s="647">
        <f t="shared" si="19"/>
        <v>0</v>
      </c>
      <c r="L62" s="647">
        <f t="shared" si="19"/>
        <v>0</v>
      </c>
      <c r="M62" s="647">
        <f t="shared" si="19"/>
        <v>2823</v>
      </c>
      <c r="N62" s="647">
        <f t="shared" si="19"/>
        <v>0</v>
      </c>
      <c r="O62" s="647">
        <f t="shared" si="19"/>
        <v>2823</v>
      </c>
      <c r="P62" s="647">
        <f t="shared" si="19"/>
        <v>0</v>
      </c>
      <c r="Q62" s="647">
        <f t="shared" si="19"/>
        <v>0</v>
      </c>
      <c r="R62" s="647">
        <f t="shared" si="19"/>
        <v>0</v>
      </c>
      <c r="S62" s="647">
        <f t="shared" si="19"/>
        <v>0</v>
      </c>
      <c r="T62" s="795">
        <f t="shared" si="19"/>
        <v>0</v>
      </c>
      <c r="U62" s="795">
        <f t="shared" si="19"/>
        <v>0</v>
      </c>
      <c r="V62" s="647">
        <f t="shared" si="19"/>
        <v>0</v>
      </c>
      <c r="X62" s="701"/>
    </row>
    <row r="63" spans="2:24" ht="29.25" customHeight="1" thickBot="1" x14ac:dyDescent="0.25">
      <c r="B63" s="644" t="s">
        <v>389</v>
      </c>
      <c r="C63" s="850" t="s">
        <v>390</v>
      </c>
      <c r="D63" s="146">
        <f>E63+I63+M63+Q63</f>
        <v>2823</v>
      </c>
      <c r="E63" s="427">
        <f>F63+G63+H63</f>
        <v>0</v>
      </c>
      <c r="F63" s="193"/>
      <c r="G63" s="187"/>
      <c r="H63" s="193"/>
      <c r="I63" s="783">
        <f>J63+K63+L63</f>
        <v>0</v>
      </c>
      <c r="J63" s="193"/>
      <c r="K63" s="187"/>
      <c r="L63" s="193"/>
      <c r="M63" s="427">
        <f>N63+O63+P63</f>
        <v>2823</v>
      </c>
      <c r="N63" s="193"/>
      <c r="O63" s="1264">
        <v>2823</v>
      </c>
      <c r="P63" s="1263">
        <v>0</v>
      </c>
      <c r="Q63" s="427">
        <f>R63+S63+T63</f>
        <v>0</v>
      </c>
      <c r="R63" s="1263">
        <v>0</v>
      </c>
      <c r="S63" s="1264">
        <v>0</v>
      </c>
      <c r="T63" s="787">
        <v>0</v>
      </c>
      <c r="U63" s="826"/>
      <c r="V63" s="827"/>
      <c r="X63" s="701"/>
    </row>
    <row r="64" spans="2:24" s="1" customFormat="1" ht="23.25" customHeight="1" thickBot="1" x14ac:dyDescent="0.25">
      <c r="B64" s="780" t="s">
        <v>155</v>
      </c>
      <c r="C64" s="781" t="s">
        <v>46</v>
      </c>
      <c r="D64" s="619">
        <f t="shared" ref="D64:V64" si="20">D65</f>
        <v>3429575.34</v>
      </c>
      <c r="E64" s="620">
        <f t="shared" si="20"/>
        <v>572946.74</v>
      </c>
      <c r="F64" s="619">
        <f t="shared" si="20"/>
        <v>143175</v>
      </c>
      <c r="G64" s="620">
        <f t="shared" si="20"/>
        <v>283175</v>
      </c>
      <c r="H64" s="619">
        <f t="shared" si="20"/>
        <v>146596.74</v>
      </c>
      <c r="I64" s="619">
        <f t="shared" si="20"/>
        <v>410603.68</v>
      </c>
      <c r="J64" s="619">
        <f t="shared" si="20"/>
        <v>143175</v>
      </c>
      <c r="K64" s="620">
        <f t="shared" si="20"/>
        <v>151544.68</v>
      </c>
      <c r="L64" s="619">
        <f t="shared" si="20"/>
        <v>115884</v>
      </c>
      <c r="M64" s="621">
        <f t="shared" si="20"/>
        <v>997377.53</v>
      </c>
      <c r="N64" s="619">
        <f t="shared" si="20"/>
        <v>458394.22</v>
      </c>
      <c r="O64" s="620">
        <f t="shared" si="20"/>
        <v>140678.08000000002</v>
      </c>
      <c r="P64" s="619">
        <f t="shared" si="20"/>
        <v>398305.23</v>
      </c>
      <c r="Q64" s="619">
        <f t="shared" si="20"/>
        <v>1448647.3900000001</v>
      </c>
      <c r="R64" s="619">
        <f t="shared" si="20"/>
        <v>374957.69</v>
      </c>
      <c r="S64" s="620">
        <f t="shared" si="20"/>
        <v>141328.24</v>
      </c>
      <c r="T64" s="788">
        <f t="shared" si="20"/>
        <v>932361.46</v>
      </c>
      <c r="U64" s="788">
        <f t="shared" si="20"/>
        <v>1718420</v>
      </c>
      <c r="V64" s="619">
        <f t="shared" si="20"/>
        <v>1706820</v>
      </c>
      <c r="X64" s="701"/>
    </row>
    <row r="65" spans="2:24" s="1" customFormat="1" ht="39" thickBot="1" x14ac:dyDescent="0.3">
      <c r="B65" s="13" t="s">
        <v>159</v>
      </c>
      <c r="C65" s="7" t="s">
        <v>79</v>
      </c>
      <c r="D65" s="97">
        <f>D73+D78+D83</f>
        <v>3429575.34</v>
      </c>
      <c r="E65" s="97">
        <f t="shared" ref="E65:V65" si="21">E73+E78+E83</f>
        <v>572946.74</v>
      </c>
      <c r="F65" s="97">
        <f t="shared" si="21"/>
        <v>143175</v>
      </c>
      <c r="G65" s="97">
        <f t="shared" si="21"/>
        <v>283175</v>
      </c>
      <c r="H65" s="97">
        <f t="shared" si="21"/>
        <v>146596.74</v>
      </c>
      <c r="I65" s="97">
        <f t="shared" si="21"/>
        <v>410603.68</v>
      </c>
      <c r="J65" s="97">
        <f t="shared" si="21"/>
        <v>143175</v>
      </c>
      <c r="K65" s="97">
        <f t="shared" si="21"/>
        <v>151544.68</v>
      </c>
      <c r="L65" s="97">
        <f t="shared" si="21"/>
        <v>115884</v>
      </c>
      <c r="M65" s="97">
        <f t="shared" si="21"/>
        <v>997377.53</v>
      </c>
      <c r="N65" s="97">
        <f t="shared" si="21"/>
        <v>458394.22</v>
      </c>
      <c r="O65" s="97">
        <f t="shared" si="21"/>
        <v>140678.08000000002</v>
      </c>
      <c r="P65" s="97">
        <f t="shared" si="21"/>
        <v>398305.23</v>
      </c>
      <c r="Q65" s="97">
        <f t="shared" si="21"/>
        <v>1448647.3900000001</v>
      </c>
      <c r="R65" s="97">
        <f t="shared" si="21"/>
        <v>374957.69</v>
      </c>
      <c r="S65" s="97">
        <f t="shared" si="21"/>
        <v>141328.24</v>
      </c>
      <c r="T65" s="784">
        <f t="shared" si="21"/>
        <v>932361.46</v>
      </c>
      <c r="U65" s="784">
        <f t="shared" si="21"/>
        <v>1718420</v>
      </c>
      <c r="V65" s="97">
        <f t="shared" si="21"/>
        <v>1706820</v>
      </c>
      <c r="X65" s="701"/>
    </row>
    <row r="66" spans="2:24" s="1" customFormat="1" ht="45.75" hidden="1" customHeight="1" thickBot="1" x14ac:dyDescent="0.25">
      <c r="B66" s="32" t="s">
        <v>160</v>
      </c>
      <c r="C66" s="33" t="s">
        <v>94</v>
      </c>
      <c r="D66" s="176" t="e">
        <f>D67</f>
        <v>#REF!</v>
      </c>
      <c r="E66" s="163" t="e">
        <f t="shared" ref="E66:T66" si="22">E67</f>
        <v>#REF!</v>
      </c>
      <c r="F66" s="176" t="e">
        <f t="shared" si="22"/>
        <v>#REF!</v>
      </c>
      <c r="G66" s="163" t="e">
        <f t="shared" si="22"/>
        <v>#REF!</v>
      </c>
      <c r="H66" s="176" t="e">
        <f t="shared" si="22"/>
        <v>#REF!</v>
      </c>
      <c r="I66" s="176" t="e">
        <f t="shared" si="22"/>
        <v>#REF!</v>
      </c>
      <c r="J66" s="176" t="e">
        <f t="shared" si="22"/>
        <v>#REF!</v>
      </c>
      <c r="K66" s="163" t="e">
        <f t="shared" si="22"/>
        <v>#REF!</v>
      </c>
      <c r="L66" s="176" t="e">
        <f t="shared" si="22"/>
        <v>#REF!</v>
      </c>
      <c r="M66" s="554" t="e">
        <f t="shared" si="22"/>
        <v>#REF!</v>
      </c>
      <c r="N66" s="176" t="e">
        <f t="shared" si="22"/>
        <v>#REF!</v>
      </c>
      <c r="O66" s="163" t="e">
        <f t="shared" si="22"/>
        <v>#REF!</v>
      </c>
      <c r="P66" s="176" t="e">
        <f t="shared" si="22"/>
        <v>#REF!</v>
      </c>
      <c r="Q66" s="176" t="e">
        <f t="shared" si="22"/>
        <v>#REF!</v>
      </c>
      <c r="R66" s="176" t="e">
        <f t="shared" si="22"/>
        <v>#REF!</v>
      </c>
      <c r="S66" s="163" t="e">
        <f t="shared" si="22"/>
        <v>#REF!</v>
      </c>
      <c r="T66" s="796" t="e">
        <f t="shared" si="22"/>
        <v>#REF!</v>
      </c>
      <c r="U66" s="805"/>
      <c r="V66" s="807"/>
      <c r="X66" s="701"/>
    </row>
    <row r="67" spans="2:24" s="1" customFormat="1" ht="26.25" hidden="1" customHeight="1" x14ac:dyDescent="0.2">
      <c r="B67" s="14" t="s">
        <v>161</v>
      </c>
      <c r="C67" s="21" t="s">
        <v>95</v>
      </c>
      <c r="D67" s="160" t="e">
        <f>D68</f>
        <v>#REF!</v>
      </c>
      <c r="E67" s="429" t="e">
        <f t="shared" ref="E67:T67" si="23">E68</f>
        <v>#REF!</v>
      </c>
      <c r="F67" s="160" t="e">
        <f t="shared" si="23"/>
        <v>#REF!</v>
      </c>
      <c r="G67" s="164" t="e">
        <f t="shared" si="23"/>
        <v>#REF!</v>
      </c>
      <c r="H67" s="160" t="e">
        <f t="shared" si="23"/>
        <v>#REF!</v>
      </c>
      <c r="I67" s="430" t="e">
        <f t="shared" si="23"/>
        <v>#REF!</v>
      </c>
      <c r="J67" s="160" t="e">
        <f t="shared" si="23"/>
        <v>#REF!</v>
      </c>
      <c r="K67" s="164" t="e">
        <f t="shared" si="23"/>
        <v>#REF!</v>
      </c>
      <c r="L67" s="160" t="e">
        <f t="shared" si="23"/>
        <v>#REF!</v>
      </c>
      <c r="M67" s="555" t="e">
        <f t="shared" si="23"/>
        <v>#REF!</v>
      </c>
      <c r="N67" s="160" t="e">
        <f t="shared" si="23"/>
        <v>#REF!</v>
      </c>
      <c r="O67" s="164" t="e">
        <f t="shared" si="23"/>
        <v>#REF!</v>
      </c>
      <c r="P67" s="160" t="e">
        <f t="shared" si="23"/>
        <v>#REF!</v>
      </c>
      <c r="Q67" s="430" t="e">
        <f t="shared" si="23"/>
        <v>#REF!</v>
      </c>
      <c r="R67" s="160" t="e">
        <f t="shared" si="23"/>
        <v>#REF!</v>
      </c>
      <c r="S67" s="164" t="e">
        <f t="shared" si="23"/>
        <v>#REF!</v>
      </c>
      <c r="T67" s="797" t="e">
        <f t="shared" si="23"/>
        <v>#REF!</v>
      </c>
      <c r="U67" s="805"/>
      <c r="V67" s="807"/>
      <c r="X67" s="701"/>
    </row>
    <row r="68" spans="2:24" s="1" customFormat="1" ht="30.75" hidden="1" customHeight="1" thickBot="1" x14ac:dyDescent="0.25">
      <c r="B68" s="23" t="s">
        <v>162</v>
      </c>
      <c r="C68" s="24" t="s">
        <v>109</v>
      </c>
      <c r="D68" s="177" t="e">
        <f>E68+I68+M68+Q68</f>
        <v>#REF!</v>
      </c>
      <c r="E68" s="431" t="e">
        <f>F68+J68+N68+R68</f>
        <v>#REF!</v>
      </c>
      <c r="F68" s="177" t="e">
        <f>G68+K68+O68+S68</f>
        <v>#REF!</v>
      </c>
      <c r="G68" s="165" t="e">
        <f>H68+L68+P68+T68</f>
        <v>#REF!</v>
      </c>
      <c r="H68" s="177" t="e">
        <f>I68+M68+Q68+#REF!</f>
        <v>#REF!</v>
      </c>
      <c r="I68" s="432" t="e">
        <f>J68+N68+R68+#REF!</f>
        <v>#REF!</v>
      </c>
      <c r="J68" s="177" t="e">
        <f>K68+O68+S68+#REF!</f>
        <v>#REF!</v>
      </c>
      <c r="K68" s="165" t="e">
        <f>L68+P68+T68+#REF!</f>
        <v>#REF!</v>
      </c>
      <c r="L68" s="177" t="e">
        <f>M68+Q68+#REF!+U68</f>
        <v>#REF!</v>
      </c>
      <c r="M68" s="556" t="e">
        <f>N68+R68+#REF!+V68</f>
        <v>#REF!</v>
      </c>
      <c r="N68" s="177" t="e">
        <f>O68+S68+#REF!+W68</f>
        <v>#REF!</v>
      </c>
      <c r="O68" s="165" t="e">
        <f>P68+T68+#REF!+X68</f>
        <v>#REF!</v>
      </c>
      <c r="P68" s="177" t="e">
        <f>Q68+#REF!+U68+Y68</f>
        <v>#REF!</v>
      </c>
      <c r="Q68" s="432" t="e">
        <f>R68+#REF!+V68+Z68</f>
        <v>#REF!</v>
      </c>
      <c r="R68" s="177" t="e">
        <f>S68+#REF!+W68+AA68</f>
        <v>#REF!</v>
      </c>
      <c r="S68" s="165" t="e">
        <f>T68+#REF!+X68+AB68</f>
        <v>#REF!</v>
      </c>
      <c r="T68" s="798" t="e">
        <f>#REF!+U68+Y68+AC68</f>
        <v>#REF!</v>
      </c>
      <c r="U68" s="805"/>
      <c r="V68" s="807"/>
      <c r="X68" s="701"/>
    </row>
    <row r="69" spans="2:24" s="1" customFormat="1" ht="39" hidden="1" customHeight="1" thickBot="1" x14ac:dyDescent="0.25">
      <c r="B69" s="32" t="s">
        <v>228</v>
      </c>
      <c r="C69" s="230" t="s">
        <v>229</v>
      </c>
      <c r="D69" s="176">
        <f>D70</f>
        <v>0</v>
      </c>
      <c r="E69" s="163"/>
      <c r="F69" s="176"/>
      <c r="G69" s="163"/>
      <c r="H69" s="176"/>
      <c r="I69" s="176"/>
      <c r="J69" s="176"/>
      <c r="K69" s="163"/>
      <c r="L69" s="176"/>
      <c r="M69" s="554">
        <f>M70</f>
        <v>0</v>
      </c>
      <c r="N69" s="176"/>
      <c r="O69" s="163">
        <f>O70</f>
        <v>0</v>
      </c>
      <c r="P69" s="176"/>
      <c r="Q69" s="176"/>
      <c r="R69" s="176"/>
      <c r="S69" s="163"/>
      <c r="T69" s="796"/>
      <c r="U69" s="805"/>
      <c r="V69" s="807"/>
      <c r="X69" s="701"/>
    </row>
    <row r="70" spans="2:24" s="1" customFormat="1" ht="51.75" hidden="1" customHeight="1" thickBot="1" x14ac:dyDescent="0.25">
      <c r="B70" s="229" t="s">
        <v>230</v>
      </c>
      <c r="C70" s="18" t="s">
        <v>231</v>
      </c>
      <c r="D70" s="161">
        <f>D71+D72</f>
        <v>0</v>
      </c>
      <c r="E70" s="433"/>
      <c r="F70" s="161"/>
      <c r="G70" s="186"/>
      <c r="H70" s="161"/>
      <c r="I70" s="428"/>
      <c r="J70" s="161"/>
      <c r="K70" s="186"/>
      <c r="L70" s="161"/>
      <c r="M70" s="550">
        <f>M71+M72</f>
        <v>0</v>
      </c>
      <c r="N70" s="161"/>
      <c r="O70" s="186">
        <f>O71+O72</f>
        <v>0</v>
      </c>
      <c r="P70" s="161"/>
      <c r="Q70" s="428"/>
      <c r="R70" s="161"/>
      <c r="S70" s="186"/>
      <c r="T70" s="799"/>
      <c r="U70" s="805"/>
      <c r="V70" s="807"/>
      <c r="X70" s="701"/>
    </row>
    <row r="71" spans="2:24" s="1" customFormat="1" ht="101.25" hidden="1" customHeight="1" x14ac:dyDescent="0.2">
      <c r="B71" s="229" t="s">
        <v>232</v>
      </c>
      <c r="C71" s="231" t="s">
        <v>234</v>
      </c>
      <c r="D71" s="161">
        <f>E71+I71+M71+Q71</f>
        <v>0</v>
      </c>
      <c r="E71" s="433"/>
      <c r="F71" s="161"/>
      <c r="G71" s="186"/>
      <c r="H71" s="161"/>
      <c r="I71" s="428"/>
      <c r="J71" s="161"/>
      <c r="K71" s="186"/>
      <c r="L71" s="161"/>
      <c r="M71" s="550">
        <f>N71+O71+P71</f>
        <v>0</v>
      </c>
      <c r="N71" s="161"/>
      <c r="O71" s="186"/>
      <c r="P71" s="161"/>
      <c r="Q71" s="428"/>
      <c r="R71" s="161"/>
      <c r="S71" s="186"/>
      <c r="T71" s="799"/>
      <c r="U71" s="805"/>
      <c r="V71" s="807"/>
      <c r="X71" s="701"/>
    </row>
    <row r="72" spans="2:24" s="1" customFormat="1" ht="60.75" hidden="1" customHeight="1" thickBot="1" x14ac:dyDescent="0.25">
      <c r="B72" s="22" t="s">
        <v>233</v>
      </c>
      <c r="C72" s="851" t="s">
        <v>235</v>
      </c>
      <c r="D72" s="227">
        <f>E72+I72+M72+Q72</f>
        <v>0</v>
      </c>
      <c r="E72" s="434"/>
      <c r="F72" s="227"/>
      <c r="G72" s="228"/>
      <c r="H72" s="227"/>
      <c r="I72" s="435"/>
      <c r="J72" s="227"/>
      <c r="K72" s="228"/>
      <c r="L72" s="227"/>
      <c r="M72" s="557">
        <f>N72+O72+P72</f>
        <v>0</v>
      </c>
      <c r="N72" s="227"/>
      <c r="O72" s="228"/>
      <c r="P72" s="227"/>
      <c r="Q72" s="435"/>
      <c r="R72" s="227"/>
      <c r="S72" s="228"/>
      <c r="T72" s="800"/>
      <c r="U72" s="808"/>
      <c r="V72" s="809"/>
      <c r="X72" s="701"/>
    </row>
    <row r="73" spans="2:24" s="1" customFormat="1" ht="45.75" thickBot="1" x14ac:dyDescent="0.25">
      <c r="B73" s="772" t="s">
        <v>163</v>
      </c>
      <c r="C73" s="773" t="s">
        <v>81</v>
      </c>
      <c r="D73" s="774">
        <f t="shared" ref="D73:S74" si="24">D74</f>
        <v>280100</v>
      </c>
      <c r="E73" s="775">
        <f t="shared" si="24"/>
        <v>66225</v>
      </c>
      <c r="F73" s="774">
        <f t="shared" si="24"/>
        <v>22075</v>
      </c>
      <c r="G73" s="775">
        <f t="shared" si="24"/>
        <v>22075</v>
      </c>
      <c r="H73" s="774">
        <f t="shared" si="24"/>
        <v>22075</v>
      </c>
      <c r="I73" s="774">
        <f t="shared" si="24"/>
        <v>66225</v>
      </c>
      <c r="J73" s="774">
        <f t="shared" si="24"/>
        <v>22075</v>
      </c>
      <c r="K73" s="775">
        <f t="shared" si="24"/>
        <v>22075</v>
      </c>
      <c r="L73" s="774">
        <f t="shared" si="24"/>
        <v>22075</v>
      </c>
      <c r="M73" s="776">
        <f t="shared" si="24"/>
        <v>53475</v>
      </c>
      <c r="N73" s="774">
        <f t="shared" si="24"/>
        <v>17825</v>
      </c>
      <c r="O73" s="775">
        <f t="shared" si="24"/>
        <v>17825</v>
      </c>
      <c r="P73" s="774">
        <f t="shared" si="24"/>
        <v>17825</v>
      </c>
      <c r="Q73" s="774">
        <f t="shared" si="24"/>
        <v>94175</v>
      </c>
      <c r="R73" s="774">
        <f t="shared" si="24"/>
        <v>17825</v>
      </c>
      <c r="S73" s="774">
        <f t="shared" si="24"/>
        <v>17825</v>
      </c>
      <c r="T73" s="801">
        <f t="shared" ref="T73:V74" si="25">T74</f>
        <v>58525</v>
      </c>
      <c r="U73" s="801">
        <f t="shared" si="25"/>
        <v>265200</v>
      </c>
      <c r="V73" s="774">
        <f t="shared" si="25"/>
        <v>253600</v>
      </c>
      <c r="X73" s="701"/>
    </row>
    <row r="74" spans="2:24" s="1" customFormat="1" ht="38.25" x14ac:dyDescent="0.2">
      <c r="B74" s="22" t="s">
        <v>164</v>
      </c>
      <c r="C74" s="850" t="s">
        <v>86</v>
      </c>
      <c r="D74" s="159">
        <f t="shared" si="24"/>
        <v>280100</v>
      </c>
      <c r="E74" s="532">
        <f t="shared" si="24"/>
        <v>66225</v>
      </c>
      <c r="F74" s="201">
        <f t="shared" si="24"/>
        <v>22075</v>
      </c>
      <c r="G74" s="202">
        <f t="shared" si="24"/>
        <v>22075</v>
      </c>
      <c r="H74" s="201">
        <f t="shared" si="24"/>
        <v>22075</v>
      </c>
      <c r="I74" s="530">
        <f t="shared" si="24"/>
        <v>66225</v>
      </c>
      <c r="J74" s="201">
        <f t="shared" si="24"/>
        <v>22075</v>
      </c>
      <c r="K74" s="202">
        <f t="shared" si="24"/>
        <v>22075</v>
      </c>
      <c r="L74" s="201">
        <f t="shared" si="24"/>
        <v>22075</v>
      </c>
      <c r="M74" s="525">
        <f t="shared" si="24"/>
        <v>53475</v>
      </c>
      <c r="N74" s="201">
        <f t="shared" si="24"/>
        <v>17825</v>
      </c>
      <c r="O74" s="202">
        <f t="shared" si="24"/>
        <v>17825</v>
      </c>
      <c r="P74" s="201">
        <f t="shared" si="24"/>
        <v>17825</v>
      </c>
      <c r="Q74" s="524">
        <f t="shared" si="24"/>
        <v>94175</v>
      </c>
      <c r="R74" s="503">
        <f t="shared" si="24"/>
        <v>17825</v>
      </c>
      <c r="S74" s="503">
        <f t="shared" si="24"/>
        <v>17825</v>
      </c>
      <c r="T74" s="782">
        <f t="shared" si="25"/>
        <v>58525</v>
      </c>
      <c r="U74" s="828">
        <f t="shared" si="25"/>
        <v>265200</v>
      </c>
      <c r="V74" s="840">
        <f t="shared" si="25"/>
        <v>253600</v>
      </c>
      <c r="X74" s="701"/>
    </row>
    <row r="75" spans="2:24" s="1" customFormat="1" ht="12.75" customHeight="1" x14ac:dyDescent="0.2">
      <c r="B75" s="1908" t="s">
        <v>391</v>
      </c>
      <c r="C75" s="1871" t="s">
        <v>392</v>
      </c>
      <c r="D75" s="1906">
        <f>E75+I75+M75+Q75</f>
        <v>280100</v>
      </c>
      <c r="E75" s="1912">
        <f>F75+G75+H75</f>
        <v>66225</v>
      </c>
      <c r="F75" s="1900">
        <v>22075</v>
      </c>
      <c r="G75" s="1902">
        <v>22075</v>
      </c>
      <c r="H75" s="1900">
        <v>22075</v>
      </c>
      <c r="I75" s="1904">
        <f>J75+K75+L75</f>
        <v>66225</v>
      </c>
      <c r="J75" s="1900">
        <v>22075</v>
      </c>
      <c r="K75" s="1902">
        <v>22075</v>
      </c>
      <c r="L75" s="1900">
        <v>22075</v>
      </c>
      <c r="M75" s="1921">
        <f>N75+O75+P75</f>
        <v>53475</v>
      </c>
      <c r="N75" s="1900">
        <v>17825</v>
      </c>
      <c r="O75" s="1902">
        <v>17825</v>
      </c>
      <c r="P75" s="1900">
        <v>17825</v>
      </c>
      <c r="Q75" s="1914">
        <f>R75+S75+T75</f>
        <v>94175</v>
      </c>
      <c r="R75" s="1900">
        <v>17825</v>
      </c>
      <c r="S75" s="1902">
        <v>17825</v>
      </c>
      <c r="T75" s="1900">
        <v>58525</v>
      </c>
      <c r="U75" s="1830">
        <v>265200</v>
      </c>
      <c r="V75" s="1830">
        <v>253600</v>
      </c>
      <c r="X75" s="701"/>
    </row>
    <row r="76" spans="2:24" s="1" customFormat="1" ht="12.75" customHeight="1" x14ac:dyDescent="0.2">
      <c r="B76" s="1909"/>
      <c r="C76" s="1872"/>
      <c r="D76" s="1911"/>
      <c r="E76" s="1912"/>
      <c r="F76" s="1900"/>
      <c r="G76" s="1902"/>
      <c r="H76" s="1900"/>
      <c r="I76" s="1904"/>
      <c r="J76" s="1900"/>
      <c r="K76" s="1902"/>
      <c r="L76" s="1900"/>
      <c r="M76" s="1921"/>
      <c r="N76" s="1900"/>
      <c r="O76" s="1902"/>
      <c r="P76" s="1900"/>
      <c r="Q76" s="1914"/>
      <c r="R76" s="1900"/>
      <c r="S76" s="1902"/>
      <c r="T76" s="1900"/>
      <c r="U76" s="1831"/>
      <c r="V76" s="1831"/>
      <c r="X76" s="701"/>
    </row>
    <row r="77" spans="2:24" s="1" customFormat="1" ht="27" customHeight="1" thickBot="1" x14ac:dyDescent="0.25">
      <c r="B77" s="1910"/>
      <c r="C77" s="1873"/>
      <c r="D77" s="1907"/>
      <c r="E77" s="1913"/>
      <c r="F77" s="1901"/>
      <c r="G77" s="1903"/>
      <c r="H77" s="1901"/>
      <c r="I77" s="1905"/>
      <c r="J77" s="1901"/>
      <c r="K77" s="1903"/>
      <c r="L77" s="1901"/>
      <c r="M77" s="1922"/>
      <c r="N77" s="1901"/>
      <c r="O77" s="1903"/>
      <c r="P77" s="1901"/>
      <c r="Q77" s="1915"/>
      <c r="R77" s="1901"/>
      <c r="S77" s="1903"/>
      <c r="T77" s="1901"/>
      <c r="U77" s="1831"/>
      <c r="V77" s="1831"/>
      <c r="X77" s="701"/>
    </row>
    <row r="78" spans="2:24" s="1" customFormat="1" ht="20.25" customHeight="1" thickBot="1" x14ac:dyDescent="0.25">
      <c r="B78" s="34" t="s">
        <v>165</v>
      </c>
      <c r="C78" s="35" t="s">
        <v>96</v>
      </c>
      <c r="D78" s="176">
        <f>D81</f>
        <v>1232641.3399999999</v>
      </c>
      <c r="E78" s="176">
        <f t="shared" ref="E78:V78" si="26">E81</f>
        <v>143421.74</v>
      </c>
      <c r="F78" s="176">
        <f t="shared" si="26"/>
        <v>0</v>
      </c>
      <c r="G78" s="176">
        <f t="shared" si="26"/>
        <v>140000</v>
      </c>
      <c r="H78" s="176">
        <f t="shared" si="26"/>
        <v>3421.74</v>
      </c>
      <c r="I78" s="176">
        <f t="shared" si="26"/>
        <v>8369.68</v>
      </c>
      <c r="J78" s="176">
        <f t="shared" si="26"/>
        <v>0</v>
      </c>
      <c r="K78" s="176">
        <f t="shared" si="26"/>
        <v>8369.68</v>
      </c>
      <c r="L78" s="176">
        <f t="shared" si="26"/>
        <v>0</v>
      </c>
      <c r="M78" s="176">
        <f t="shared" si="26"/>
        <v>321222.3</v>
      </c>
      <c r="N78" s="176">
        <f t="shared" si="26"/>
        <v>319469.21999999997</v>
      </c>
      <c r="O78" s="176">
        <f t="shared" si="26"/>
        <v>1753.08</v>
      </c>
      <c r="P78" s="176">
        <f t="shared" si="26"/>
        <v>0</v>
      </c>
      <c r="Q78" s="176">
        <f t="shared" si="26"/>
        <v>759627.62</v>
      </c>
      <c r="R78" s="176">
        <f t="shared" si="26"/>
        <v>4507.92</v>
      </c>
      <c r="S78" s="176">
        <f t="shared" si="26"/>
        <v>2403.2399999999998</v>
      </c>
      <c r="T78" s="796">
        <f t="shared" si="26"/>
        <v>752716.46</v>
      </c>
      <c r="U78" s="796">
        <f t="shared" si="26"/>
        <v>0</v>
      </c>
      <c r="V78" s="176">
        <f t="shared" si="26"/>
        <v>0</v>
      </c>
      <c r="X78" s="701"/>
    </row>
    <row r="79" spans="2:24" s="1" customFormat="1" ht="51.75" hidden="1" customHeight="1" thickBot="1" x14ac:dyDescent="0.25">
      <c r="B79" s="14" t="s">
        <v>166</v>
      </c>
      <c r="C79" s="21" t="s">
        <v>97</v>
      </c>
      <c r="D79" s="178" t="e">
        <f t="shared" ref="D79:T79" si="27">D80</f>
        <v>#REF!</v>
      </c>
      <c r="E79" s="166" t="e">
        <f t="shared" si="27"/>
        <v>#REF!</v>
      </c>
      <c r="F79" s="178" t="e">
        <f t="shared" si="27"/>
        <v>#REF!</v>
      </c>
      <c r="G79" s="166" t="e">
        <f t="shared" si="27"/>
        <v>#REF!</v>
      </c>
      <c r="H79" s="178" t="e">
        <f t="shared" si="27"/>
        <v>#REF!</v>
      </c>
      <c r="I79" s="178" t="e">
        <f t="shared" si="27"/>
        <v>#REF!</v>
      </c>
      <c r="J79" s="178" t="e">
        <f t="shared" si="27"/>
        <v>#REF!</v>
      </c>
      <c r="K79" s="166" t="e">
        <f t="shared" si="27"/>
        <v>#REF!</v>
      </c>
      <c r="L79" s="178" t="e">
        <f t="shared" si="27"/>
        <v>#REF!</v>
      </c>
      <c r="M79" s="558" t="e">
        <f t="shared" si="27"/>
        <v>#REF!</v>
      </c>
      <c r="N79" s="178" t="e">
        <f t="shared" si="27"/>
        <v>#REF!</v>
      </c>
      <c r="O79" s="166" t="e">
        <f t="shared" si="27"/>
        <v>#REF!</v>
      </c>
      <c r="P79" s="178" t="e">
        <f t="shared" si="27"/>
        <v>#REF!</v>
      </c>
      <c r="Q79" s="178" t="e">
        <f t="shared" si="27"/>
        <v>#REF!</v>
      </c>
      <c r="R79" s="178" t="e">
        <f t="shared" si="27"/>
        <v>#REF!</v>
      </c>
      <c r="S79" s="166" t="e">
        <f t="shared" si="27"/>
        <v>#REF!</v>
      </c>
      <c r="T79" s="802" t="e">
        <f t="shared" si="27"/>
        <v>#REF!</v>
      </c>
      <c r="U79" s="810"/>
      <c r="V79" s="811"/>
      <c r="X79" s="701"/>
    </row>
    <row r="80" spans="2:24" s="1" customFormat="1" ht="64.5" hidden="1" customHeight="1" thickBot="1" x14ac:dyDescent="0.25">
      <c r="B80" s="23" t="s">
        <v>167</v>
      </c>
      <c r="C80" s="24" t="s">
        <v>98</v>
      </c>
      <c r="D80" s="209" t="e">
        <f>E80+I80+M80+Q80</f>
        <v>#REF!</v>
      </c>
      <c r="E80" s="431" t="e">
        <f>F80+J80+N80+R80</f>
        <v>#REF!</v>
      </c>
      <c r="F80" s="203" t="e">
        <f>G80+K80+O80+S80</f>
        <v>#REF!</v>
      </c>
      <c r="G80" s="204" t="e">
        <f>H80+L80+P80+T80</f>
        <v>#REF!</v>
      </c>
      <c r="H80" s="203" t="e">
        <f>I80+M80+Q80+#REF!</f>
        <v>#REF!</v>
      </c>
      <c r="I80" s="432" t="e">
        <f>J80+N80+R80+#REF!</f>
        <v>#REF!</v>
      </c>
      <c r="J80" s="203" t="e">
        <f>K80+O80+S80+#REF!</f>
        <v>#REF!</v>
      </c>
      <c r="K80" s="204" t="e">
        <f>L80+P80+T80+#REF!</f>
        <v>#REF!</v>
      </c>
      <c r="L80" s="203" t="e">
        <f>M80+Q80+#REF!+U80</f>
        <v>#REF!</v>
      </c>
      <c r="M80" s="556" t="e">
        <f>N80+R80+#REF!+V80</f>
        <v>#REF!</v>
      </c>
      <c r="N80" s="203" t="e">
        <f>O80+S80+#REF!+W80</f>
        <v>#REF!</v>
      </c>
      <c r="O80" s="204" t="e">
        <f>P80+T80+#REF!+X80</f>
        <v>#REF!</v>
      </c>
      <c r="P80" s="203" t="e">
        <f>Q80+#REF!+U80+Y80</f>
        <v>#REF!</v>
      </c>
      <c r="Q80" s="432" t="e">
        <f>R80+#REF!+V80+Z80</f>
        <v>#REF!</v>
      </c>
      <c r="R80" s="203" t="e">
        <f>S80+#REF!+W80+AA80</f>
        <v>#REF!</v>
      </c>
      <c r="S80" s="204" t="e">
        <f>T80+#REF!+X80+AB80</f>
        <v>#REF!</v>
      </c>
      <c r="T80" s="803" t="e">
        <f>#REF!+U80+Y80+AC80</f>
        <v>#REF!</v>
      </c>
      <c r="U80" s="805"/>
      <c r="V80" s="807"/>
      <c r="X80" s="701"/>
    </row>
    <row r="81" spans="2:24" s="1" customFormat="1" ht="30" x14ac:dyDescent="0.2">
      <c r="B81" s="39" t="s">
        <v>168</v>
      </c>
      <c r="C81" s="40" t="s">
        <v>130</v>
      </c>
      <c r="D81" s="210">
        <f t="shared" ref="D81:V81" si="28">D82</f>
        <v>1232641.3399999999</v>
      </c>
      <c r="E81" s="436">
        <f t="shared" si="28"/>
        <v>143421.74</v>
      </c>
      <c r="F81" s="205">
        <f t="shared" si="28"/>
        <v>0</v>
      </c>
      <c r="G81" s="206">
        <f t="shared" si="28"/>
        <v>140000</v>
      </c>
      <c r="H81" s="205">
        <f t="shared" si="28"/>
        <v>3421.74</v>
      </c>
      <c r="I81" s="437">
        <f t="shared" si="28"/>
        <v>8369.68</v>
      </c>
      <c r="J81" s="205">
        <f t="shared" si="28"/>
        <v>0</v>
      </c>
      <c r="K81" s="206">
        <f t="shared" si="28"/>
        <v>8369.68</v>
      </c>
      <c r="L81" s="205">
        <f t="shared" si="28"/>
        <v>0</v>
      </c>
      <c r="M81" s="559">
        <f t="shared" si="28"/>
        <v>321222.3</v>
      </c>
      <c r="N81" s="205">
        <f t="shared" si="28"/>
        <v>319469.21999999997</v>
      </c>
      <c r="O81" s="206">
        <f t="shared" si="28"/>
        <v>1753.08</v>
      </c>
      <c r="P81" s="205">
        <f t="shared" si="28"/>
        <v>0</v>
      </c>
      <c r="Q81" s="437">
        <f t="shared" si="28"/>
        <v>759627.62</v>
      </c>
      <c r="R81" s="205">
        <f t="shared" si="28"/>
        <v>4507.92</v>
      </c>
      <c r="S81" s="206">
        <f t="shared" si="28"/>
        <v>2403.2399999999998</v>
      </c>
      <c r="T81" s="794">
        <f t="shared" si="28"/>
        <v>752716.46</v>
      </c>
      <c r="U81" s="825">
        <f t="shared" si="28"/>
        <v>0</v>
      </c>
      <c r="V81" s="210">
        <f t="shared" si="28"/>
        <v>0</v>
      </c>
      <c r="X81" s="701"/>
    </row>
    <row r="82" spans="2:24" s="1" customFormat="1" ht="39" thickBot="1" x14ac:dyDescent="0.25">
      <c r="B82" s="23" t="s">
        <v>393</v>
      </c>
      <c r="C82" s="24" t="s">
        <v>394</v>
      </c>
      <c r="D82" s="209">
        <f>E82+I82+M82+Q82</f>
        <v>1232641.3399999999</v>
      </c>
      <c r="E82" s="431">
        <f>F82+G82+H82</f>
        <v>143421.74</v>
      </c>
      <c r="F82" s="203">
        <v>0</v>
      </c>
      <c r="G82" s="1273">
        <v>140000</v>
      </c>
      <c r="H82" s="1272">
        <v>3421.74</v>
      </c>
      <c r="I82" s="432">
        <f>J82+K82+L82</f>
        <v>8369.68</v>
      </c>
      <c r="J82" s="203">
        <v>0</v>
      </c>
      <c r="K82" s="1273">
        <v>8369.68</v>
      </c>
      <c r="L82" s="203">
        <v>0</v>
      </c>
      <c r="M82" s="556">
        <f>N82+O82+P82</f>
        <v>321222.3</v>
      </c>
      <c r="N82" s="1272">
        <v>319469.21999999997</v>
      </c>
      <c r="O82" s="204">
        <v>1753.08</v>
      </c>
      <c r="P82" s="203">
        <v>0</v>
      </c>
      <c r="Q82" s="432">
        <f>R82+S82+T82</f>
        <v>759627.62</v>
      </c>
      <c r="R82" s="1272">
        <v>4507.92</v>
      </c>
      <c r="S82" s="1273">
        <v>2403.2399999999998</v>
      </c>
      <c r="T82" s="803">
        <v>752716.46</v>
      </c>
      <c r="U82" s="817">
        <v>0</v>
      </c>
      <c r="V82" s="817">
        <v>0</v>
      </c>
      <c r="X82" s="701"/>
    </row>
    <row r="83" spans="2:24" s="1" customFormat="1" ht="30.75" thickBot="1" x14ac:dyDescent="0.25">
      <c r="B83" s="772" t="s">
        <v>169</v>
      </c>
      <c r="C83" s="773" t="s">
        <v>83</v>
      </c>
      <c r="D83" s="777">
        <f t="shared" ref="D83:S84" si="29">D84</f>
        <v>1916834</v>
      </c>
      <c r="E83" s="777">
        <f t="shared" si="29"/>
        <v>363300</v>
      </c>
      <c r="F83" s="777">
        <f t="shared" si="29"/>
        <v>121100</v>
      </c>
      <c r="G83" s="778">
        <f t="shared" si="29"/>
        <v>121100</v>
      </c>
      <c r="H83" s="777">
        <f t="shared" si="29"/>
        <v>121100</v>
      </c>
      <c r="I83" s="777">
        <f t="shared" si="29"/>
        <v>336009</v>
      </c>
      <c r="J83" s="777">
        <f t="shared" si="29"/>
        <v>121100</v>
      </c>
      <c r="K83" s="778">
        <f t="shared" si="29"/>
        <v>121100</v>
      </c>
      <c r="L83" s="779">
        <f t="shared" si="29"/>
        <v>93809</v>
      </c>
      <c r="M83" s="777">
        <f t="shared" si="29"/>
        <v>622680.23</v>
      </c>
      <c r="N83" s="777">
        <f t="shared" si="29"/>
        <v>121100</v>
      </c>
      <c r="O83" s="778">
        <f t="shared" si="29"/>
        <v>121100</v>
      </c>
      <c r="P83" s="777">
        <f t="shared" si="29"/>
        <v>380480.23</v>
      </c>
      <c r="Q83" s="777">
        <f t="shared" si="29"/>
        <v>594844.77</v>
      </c>
      <c r="R83" s="777">
        <f t="shared" si="29"/>
        <v>352624.77</v>
      </c>
      <c r="S83" s="778">
        <f t="shared" si="29"/>
        <v>121100</v>
      </c>
      <c r="T83" s="779">
        <f t="shared" ref="T83:V84" si="30">T84</f>
        <v>121120</v>
      </c>
      <c r="U83" s="779">
        <f t="shared" si="30"/>
        <v>1453220</v>
      </c>
      <c r="V83" s="777">
        <f t="shared" si="30"/>
        <v>1453220</v>
      </c>
      <c r="X83" s="701"/>
    </row>
    <row r="84" spans="2:24" s="1" customFormat="1" ht="25.5" x14ac:dyDescent="0.2">
      <c r="B84" s="22" t="s">
        <v>170</v>
      </c>
      <c r="C84" s="6" t="s">
        <v>84</v>
      </c>
      <c r="D84" s="159">
        <f t="shared" si="29"/>
        <v>1916834</v>
      </c>
      <c r="E84" s="524">
        <f t="shared" si="29"/>
        <v>363300</v>
      </c>
      <c r="F84" s="201">
        <f t="shared" si="29"/>
        <v>121100</v>
      </c>
      <c r="G84" s="202">
        <f t="shared" si="29"/>
        <v>121100</v>
      </c>
      <c r="H84" s="201">
        <f t="shared" si="29"/>
        <v>121100</v>
      </c>
      <c r="I84" s="524">
        <f t="shared" si="29"/>
        <v>336009</v>
      </c>
      <c r="J84" s="201">
        <f t="shared" si="29"/>
        <v>121100</v>
      </c>
      <c r="K84" s="770">
        <f t="shared" si="29"/>
        <v>121100</v>
      </c>
      <c r="L84" s="771">
        <f t="shared" si="29"/>
        <v>93809</v>
      </c>
      <c r="M84" s="524">
        <f t="shared" si="29"/>
        <v>622680.23</v>
      </c>
      <c r="N84" s="201">
        <f t="shared" si="29"/>
        <v>121100</v>
      </c>
      <c r="O84" s="770">
        <f t="shared" si="29"/>
        <v>121100</v>
      </c>
      <c r="P84" s="201">
        <f t="shared" si="29"/>
        <v>380480.23</v>
      </c>
      <c r="Q84" s="524">
        <f t="shared" si="29"/>
        <v>594844.77</v>
      </c>
      <c r="R84" s="201">
        <f t="shared" si="29"/>
        <v>352624.77</v>
      </c>
      <c r="S84" s="202">
        <f t="shared" si="29"/>
        <v>121100</v>
      </c>
      <c r="T84" s="771">
        <f t="shared" si="30"/>
        <v>121120</v>
      </c>
      <c r="U84" s="818">
        <f t="shared" si="30"/>
        <v>1453220</v>
      </c>
      <c r="V84" s="207">
        <f t="shared" si="30"/>
        <v>1453220</v>
      </c>
      <c r="X84" s="701"/>
    </row>
    <row r="85" spans="2:24" s="1" customFormat="1" ht="12.75" customHeight="1" x14ac:dyDescent="0.2">
      <c r="B85" s="1908" t="s">
        <v>395</v>
      </c>
      <c r="C85" s="1871" t="s">
        <v>396</v>
      </c>
      <c r="D85" s="1906">
        <f>E85+I85+M85+Q85</f>
        <v>1916834</v>
      </c>
      <c r="E85" s="1904">
        <f>F85+G85+H85</f>
        <v>363300</v>
      </c>
      <c r="F85" s="1900">
        <v>121100</v>
      </c>
      <c r="G85" s="1900">
        <v>121100</v>
      </c>
      <c r="H85" s="1900">
        <v>121100</v>
      </c>
      <c r="I85" s="1904">
        <f>J85+K85+L85</f>
        <v>336009</v>
      </c>
      <c r="J85" s="1900">
        <v>121100</v>
      </c>
      <c r="K85" s="1900">
        <v>121100</v>
      </c>
      <c r="L85" s="1900">
        <v>93809</v>
      </c>
      <c r="M85" s="1914">
        <f>N85+O85+P85</f>
        <v>622680.23</v>
      </c>
      <c r="N85" s="1900">
        <v>121100</v>
      </c>
      <c r="O85" s="1900">
        <v>121100</v>
      </c>
      <c r="P85" s="1900">
        <v>380480.23</v>
      </c>
      <c r="Q85" s="1914">
        <f>R85+S85+T85</f>
        <v>594844.77</v>
      </c>
      <c r="R85" s="1931">
        <v>352624.77</v>
      </c>
      <c r="S85" s="1931">
        <v>121100</v>
      </c>
      <c r="T85" s="1931">
        <v>121120</v>
      </c>
      <c r="U85" s="1832">
        <v>1453220</v>
      </c>
      <c r="V85" s="1832">
        <v>1453220</v>
      </c>
      <c r="X85" s="701"/>
    </row>
    <row r="86" spans="2:24" s="1" customFormat="1" ht="24.75" customHeight="1" thickBot="1" x14ac:dyDescent="0.25">
      <c r="B86" s="1910"/>
      <c r="C86" s="1873"/>
      <c r="D86" s="1907"/>
      <c r="E86" s="1905"/>
      <c r="F86" s="1901"/>
      <c r="G86" s="1901"/>
      <c r="H86" s="1901"/>
      <c r="I86" s="1905"/>
      <c r="J86" s="1901"/>
      <c r="K86" s="1901"/>
      <c r="L86" s="1901"/>
      <c r="M86" s="1915"/>
      <c r="N86" s="1901"/>
      <c r="O86" s="1901"/>
      <c r="P86" s="1901"/>
      <c r="Q86" s="1915"/>
      <c r="R86" s="1932"/>
      <c r="S86" s="1932"/>
      <c r="T86" s="1932"/>
      <c r="U86" s="1833"/>
      <c r="V86" s="1833"/>
      <c r="X86" s="701"/>
    </row>
    <row r="87" spans="2:24" s="1" customFormat="1" ht="26.25" hidden="1" thickBot="1" x14ac:dyDescent="0.3">
      <c r="B87" s="25" t="s">
        <v>80</v>
      </c>
      <c r="C87" s="26" t="s">
        <v>81</v>
      </c>
      <c r="D87" s="179">
        <f>D88</f>
        <v>0</v>
      </c>
      <c r="E87" s="188">
        <f>E88</f>
        <v>0</v>
      </c>
      <c r="F87" s="194"/>
      <c r="G87" s="188"/>
      <c r="H87" s="194"/>
      <c r="I87" s="194">
        <f>I88</f>
        <v>0</v>
      </c>
      <c r="J87" s="194"/>
      <c r="K87" s="188"/>
      <c r="L87" s="194"/>
      <c r="M87" s="560">
        <f>M88</f>
        <v>0</v>
      </c>
      <c r="N87" s="194"/>
      <c r="O87" s="188"/>
      <c r="P87" s="194"/>
      <c r="Q87" s="537">
        <f>Q88</f>
        <v>0</v>
      </c>
      <c r="R87" s="196"/>
      <c r="S87" s="197"/>
      <c r="T87" s="792"/>
      <c r="U87" s="805"/>
      <c r="V87" s="807"/>
      <c r="X87" s="701"/>
    </row>
    <row r="88" spans="2:24" s="1" customFormat="1" ht="51.75" hidden="1" thickBot="1" x14ac:dyDescent="0.3">
      <c r="B88" s="41" t="s">
        <v>85</v>
      </c>
      <c r="C88" s="27" t="s">
        <v>105</v>
      </c>
      <c r="D88" s="180">
        <f>D89</f>
        <v>0</v>
      </c>
      <c r="E88" s="162">
        <f>E89</f>
        <v>0</v>
      </c>
      <c r="F88" s="180"/>
      <c r="G88" s="162"/>
      <c r="H88" s="180"/>
      <c r="I88" s="180">
        <f>I89</f>
        <v>0</v>
      </c>
      <c r="J88" s="180"/>
      <c r="K88" s="162"/>
      <c r="L88" s="180"/>
      <c r="M88" s="561">
        <f>M89</f>
        <v>0</v>
      </c>
      <c r="N88" s="180"/>
      <c r="O88" s="162"/>
      <c r="P88" s="180"/>
      <c r="Q88" s="538">
        <f>Q89</f>
        <v>0</v>
      </c>
      <c r="R88" s="196"/>
      <c r="S88" s="197"/>
      <c r="T88" s="792"/>
      <c r="U88" s="805"/>
      <c r="V88" s="807"/>
      <c r="X88" s="701"/>
    </row>
    <row r="89" spans="2:24" s="1" customFormat="1" ht="51.75" hidden="1" thickBot="1" x14ac:dyDescent="0.3">
      <c r="B89" s="28" t="s">
        <v>70</v>
      </c>
      <c r="C89" s="29" t="s">
        <v>82</v>
      </c>
      <c r="D89" s="181"/>
      <c r="E89" s="189"/>
      <c r="F89" s="195"/>
      <c r="G89" s="189"/>
      <c r="H89" s="195"/>
      <c r="I89" s="195"/>
      <c r="J89" s="195"/>
      <c r="K89" s="189"/>
      <c r="L89" s="195"/>
      <c r="M89" s="562"/>
      <c r="N89" s="195"/>
      <c r="O89" s="189"/>
      <c r="P89" s="195"/>
      <c r="Q89" s="539"/>
      <c r="R89" s="196"/>
      <c r="S89" s="197"/>
      <c r="T89" s="792"/>
      <c r="U89" s="808"/>
      <c r="V89" s="809"/>
      <c r="X89" s="701"/>
    </row>
    <row r="90" spans="2:24" s="1" customFormat="1" ht="15.75" thickBot="1" x14ac:dyDescent="0.3">
      <c r="B90" s="12"/>
      <c r="C90" s="198" t="s">
        <v>47</v>
      </c>
      <c r="D90" s="182">
        <f t="shared" ref="D90:V90" si="31">D64+D10</f>
        <v>8375070.4699999997</v>
      </c>
      <c r="E90" s="541">
        <f t="shared" si="31"/>
        <v>1564460.31</v>
      </c>
      <c r="F90" s="182">
        <f t="shared" si="31"/>
        <v>455765.28</v>
      </c>
      <c r="G90" s="167">
        <f t="shared" si="31"/>
        <v>591111.42999999993</v>
      </c>
      <c r="H90" s="182">
        <f t="shared" si="31"/>
        <v>517583.6</v>
      </c>
      <c r="I90" s="540">
        <f t="shared" si="31"/>
        <v>1390317.14</v>
      </c>
      <c r="J90" s="182">
        <f t="shared" si="31"/>
        <v>481615.62</v>
      </c>
      <c r="K90" s="167">
        <f t="shared" si="31"/>
        <v>443608.49999999994</v>
      </c>
      <c r="L90" s="182">
        <f t="shared" si="31"/>
        <v>465093.01999999996</v>
      </c>
      <c r="M90" s="563">
        <f t="shared" si="31"/>
        <v>2449932.67</v>
      </c>
      <c r="N90" s="182">
        <f t="shared" si="31"/>
        <v>958404.03</v>
      </c>
      <c r="O90" s="167">
        <f t="shared" si="31"/>
        <v>704016.71</v>
      </c>
      <c r="P90" s="182">
        <f t="shared" si="31"/>
        <v>787511.92999999993</v>
      </c>
      <c r="Q90" s="540">
        <f t="shared" si="31"/>
        <v>2970360.35</v>
      </c>
      <c r="R90" s="182">
        <f t="shared" si="31"/>
        <v>954944.15999999992</v>
      </c>
      <c r="S90" s="182">
        <f t="shared" si="31"/>
        <v>606720.26</v>
      </c>
      <c r="T90" s="804">
        <f t="shared" si="31"/>
        <v>1408695.93</v>
      </c>
      <c r="U90" s="804">
        <f t="shared" si="31"/>
        <v>7236947.8300000001</v>
      </c>
      <c r="V90" s="182">
        <f t="shared" si="31"/>
        <v>7654935.4000000004</v>
      </c>
      <c r="X90" s="701"/>
    </row>
    <row r="91" spans="2:24" ht="14.25" customHeight="1" x14ac:dyDescent="0.2">
      <c r="B91" s="438"/>
      <c r="C91" s="439"/>
      <c r="D91" s="440"/>
      <c r="E91" s="440"/>
      <c r="F91" s="440"/>
      <c r="G91" s="440"/>
      <c r="H91" s="440"/>
      <c r="I91" s="440"/>
      <c r="J91" s="440"/>
      <c r="K91" s="440"/>
      <c r="L91" s="440"/>
      <c r="M91" s="440"/>
      <c r="N91" s="440"/>
      <c r="O91" s="852"/>
      <c r="P91" s="440"/>
      <c r="Q91" s="440"/>
      <c r="R91" s="440"/>
      <c r="S91" s="852"/>
      <c r="T91" s="440"/>
      <c r="V91" s="701"/>
      <c r="X91" s="701"/>
    </row>
    <row r="92" spans="2:24" ht="15" x14ac:dyDescent="0.25">
      <c r="B92" s="438"/>
      <c r="C92" s="439"/>
      <c r="D92" s="440"/>
      <c r="E92" s="440"/>
      <c r="F92" s="439"/>
      <c r="G92" s="439"/>
      <c r="H92" s="439"/>
      <c r="I92" s="96"/>
      <c r="J92" s="96"/>
      <c r="K92" s="96"/>
      <c r="L92" s="96"/>
      <c r="M92" s="96"/>
      <c r="N92" s="96"/>
      <c r="O92" s="842"/>
      <c r="P92" s="96"/>
      <c r="Q92" s="96"/>
      <c r="R92" s="94"/>
      <c r="S92" s="95"/>
      <c r="T92" s="94"/>
      <c r="U92" s="839"/>
      <c r="V92" s="701"/>
      <c r="X92" s="701"/>
    </row>
    <row r="93" spans="2:24" ht="15" x14ac:dyDescent="0.25">
      <c r="B93" s="438"/>
      <c r="C93" s="1311"/>
      <c r="D93" s="439"/>
      <c r="E93" s="439"/>
      <c r="F93" s="439"/>
      <c r="G93" s="439"/>
      <c r="H93" s="439"/>
      <c r="I93" s="96"/>
      <c r="J93" s="96"/>
      <c r="K93" s="96"/>
      <c r="L93" s="96"/>
      <c r="M93" s="96"/>
      <c r="N93" s="96"/>
      <c r="O93" s="96"/>
      <c r="P93" s="96"/>
      <c r="Q93" s="96"/>
      <c r="R93" s="94"/>
      <c r="S93" s="95"/>
      <c r="T93" s="94"/>
      <c r="V93" s="701"/>
      <c r="X93" s="701"/>
    </row>
    <row r="94" spans="2:24" ht="15.75" x14ac:dyDescent="0.25">
      <c r="B94" s="438"/>
      <c r="C94" s="1933" t="s">
        <v>110</v>
      </c>
      <c r="D94" s="1933"/>
      <c r="E94" s="1933"/>
      <c r="F94" s="439"/>
      <c r="G94" s="439"/>
      <c r="H94" s="439"/>
      <c r="I94" s="96"/>
      <c r="J94" s="96"/>
      <c r="K94" s="96"/>
      <c r="L94" s="96"/>
      <c r="M94" s="96"/>
      <c r="N94" s="96"/>
      <c r="O94" s="96"/>
      <c r="P94" s="96"/>
      <c r="Q94" s="96"/>
      <c r="R94" s="94"/>
      <c r="S94" s="95"/>
      <c r="T94" s="94"/>
      <c r="U94" s="839"/>
      <c r="V94" s="839"/>
      <c r="X94" s="701"/>
    </row>
    <row r="95" spans="2:24" x14ac:dyDescent="0.2">
      <c r="B95" s="441"/>
      <c r="C95" s="441"/>
      <c r="D95" s="441"/>
      <c r="E95" s="441"/>
      <c r="F95" s="441"/>
      <c r="G95" s="441"/>
      <c r="H95" s="441"/>
      <c r="I95" s="441"/>
      <c r="J95" s="441"/>
      <c r="K95" s="441"/>
      <c r="L95" s="441"/>
      <c r="M95" s="441"/>
      <c r="N95" s="441"/>
      <c r="O95" s="853"/>
      <c r="P95" s="441"/>
      <c r="Q95" s="441"/>
      <c r="R95" s="441"/>
      <c r="S95" s="441"/>
      <c r="T95" s="441"/>
      <c r="V95" s="701"/>
      <c r="X95" s="701"/>
    </row>
    <row r="96" spans="2:24" x14ac:dyDescent="0.2">
      <c r="B96" s="441"/>
      <c r="C96" s="441"/>
      <c r="D96" s="441"/>
      <c r="E96" s="441"/>
      <c r="F96" s="441"/>
      <c r="G96" s="441"/>
      <c r="H96" s="441"/>
      <c r="I96" s="441"/>
      <c r="J96" s="441"/>
      <c r="K96" s="441"/>
      <c r="L96" s="441"/>
      <c r="M96" s="441"/>
      <c r="N96" s="441"/>
      <c r="O96" s="853"/>
      <c r="P96" s="441"/>
      <c r="Q96" s="441"/>
      <c r="R96" s="441"/>
      <c r="S96" s="441"/>
      <c r="T96" s="441"/>
      <c r="V96" s="701"/>
      <c r="X96" s="701"/>
    </row>
    <row r="97" spans="2:24" x14ac:dyDescent="0.2">
      <c r="B97" s="441"/>
      <c r="C97" s="441"/>
      <c r="D97" s="441"/>
      <c r="E97" s="441"/>
      <c r="F97" s="441"/>
      <c r="G97" s="441"/>
      <c r="H97" s="441"/>
      <c r="I97" s="441"/>
      <c r="J97" s="441"/>
      <c r="K97" s="441"/>
      <c r="L97" s="441"/>
      <c r="M97" s="441"/>
      <c r="N97" s="441"/>
      <c r="O97" s="853"/>
      <c r="P97" s="441"/>
      <c r="Q97" s="441"/>
      <c r="R97" s="441"/>
      <c r="S97" s="441"/>
      <c r="T97" s="441"/>
      <c r="V97" s="701"/>
      <c r="X97" s="701"/>
    </row>
    <row r="98" spans="2:24" x14ac:dyDescent="0.2">
      <c r="B98" s="441"/>
      <c r="C98" s="441"/>
      <c r="D98" s="441"/>
      <c r="E98" s="441"/>
      <c r="F98" s="441"/>
      <c r="G98" s="441"/>
      <c r="H98" s="441"/>
      <c r="I98" s="441"/>
      <c r="J98" s="441"/>
      <c r="K98" s="441"/>
      <c r="L98" s="441"/>
      <c r="M98" s="441"/>
      <c r="N98" s="441"/>
      <c r="O98" s="853"/>
      <c r="P98" s="441"/>
      <c r="Q98" s="441"/>
      <c r="R98" s="441"/>
      <c r="S98" s="441"/>
      <c r="T98" s="441"/>
      <c r="V98" s="701"/>
      <c r="X98" s="701"/>
    </row>
    <row r="99" spans="2:24" x14ac:dyDescent="0.2">
      <c r="B99" s="441"/>
      <c r="C99" s="441"/>
      <c r="D99" s="441"/>
      <c r="E99" s="441"/>
      <c r="F99" s="441"/>
      <c r="G99" s="441"/>
      <c r="H99" s="441"/>
      <c r="I99" s="441"/>
      <c r="J99" s="441"/>
      <c r="K99" s="441"/>
      <c r="L99" s="441"/>
      <c r="M99" s="441"/>
      <c r="N99" s="441"/>
      <c r="O99" s="853"/>
      <c r="P99" s="441"/>
      <c r="Q99" s="441"/>
      <c r="R99" s="441"/>
      <c r="S99" s="441"/>
      <c r="T99" s="441"/>
      <c r="V99" s="701"/>
      <c r="X99" s="701"/>
    </row>
    <row r="100" spans="2:24" x14ac:dyDescent="0.2">
      <c r="B100" s="441"/>
      <c r="C100" s="441"/>
      <c r="D100" s="441"/>
      <c r="E100" s="441"/>
      <c r="F100" s="441"/>
      <c r="G100" s="441"/>
      <c r="H100" s="441"/>
      <c r="I100" s="441"/>
      <c r="J100" s="441"/>
      <c r="K100" s="441"/>
      <c r="L100" s="441"/>
      <c r="M100" s="441"/>
      <c r="N100" s="441"/>
      <c r="O100" s="853"/>
      <c r="P100" s="441"/>
      <c r="Q100" s="441"/>
      <c r="R100" s="441"/>
      <c r="S100" s="441"/>
      <c r="T100" s="441"/>
      <c r="V100" s="701"/>
      <c r="X100" s="701"/>
    </row>
    <row r="101" spans="2:24" x14ac:dyDescent="0.2">
      <c r="B101" s="441"/>
      <c r="C101" s="441"/>
      <c r="D101" s="441"/>
      <c r="E101" s="441"/>
      <c r="F101" s="441"/>
      <c r="G101" s="441"/>
      <c r="H101" s="441"/>
      <c r="I101" s="441"/>
      <c r="J101" s="441"/>
      <c r="K101" s="441"/>
      <c r="L101" s="441"/>
      <c r="M101" s="442"/>
      <c r="N101" s="442"/>
      <c r="O101" s="854"/>
      <c r="P101" s="442"/>
      <c r="Q101" s="441"/>
      <c r="R101" s="441"/>
      <c r="S101" s="441"/>
      <c r="T101" s="441"/>
      <c r="V101" s="701"/>
      <c r="X101" s="701"/>
    </row>
    <row r="102" spans="2:24" x14ac:dyDescent="0.2">
      <c r="B102" s="441"/>
      <c r="C102" s="441"/>
      <c r="D102" s="441"/>
      <c r="E102" s="441"/>
      <c r="F102" s="441"/>
      <c r="G102" s="441"/>
      <c r="H102" s="441"/>
      <c r="I102" s="441"/>
      <c r="J102" s="441"/>
      <c r="K102" s="441"/>
      <c r="L102" s="441"/>
      <c r="M102" s="441"/>
      <c r="N102" s="441"/>
      <c r="O102" s="853"/>
      <c r="P102" s="441"/>
      <c r="Q102" s="441"/>
      <c r="R102" s="441"/>
      <c r="S102" s="441"/>
      <c r="T102" s="441"/>
      <c r="V102" s="701"/>
      <c r="X102" s="701"/>
    </row>
    <row r="103" spans="2:24" x14ac:dyDescent="0.2">
      <c r="B103" s="441"/>
      <c r="C103" s="441"/>
      <c r="D103" s="441"/>
      <c r="E103" s="441"/>
      <c r="F103" s="441"/>
      <c r="G103" s="441"/>
      <c r="H103" s="441"/>
      <c r="I103" s="441"/>
      <c r="J103" s="441"/>
      <c r="K103" s="441"/>
      <c r="L103" s="441"/>
      <c r="M103" s="441"/>
      <c r="N103" s="441"/>
      <c r="O103" s="853"/>
      <c r="P103" s="441"/>
      <c r="Q103" s="441"/>
      <c r="R103" s="441"/>
      <c r="S103" s="441"/>
      <c r="T103" s="441"/>
      <c r="V103" s="701"/>
      <c r="X103" s="701"/>
    </row>
    <row r="104" spans="2:24" x14ac:dyDescent="0.2">
      <c r="B104" s="441"/>
      <c r="C104" s="441"/>
      <c r="D104" s="441"/>
      <c r="E104" s="441"/>
      <c r="F104" s="441"/>
      <c r="G104" s="441"/>
      <c r="H104" s="441"/>
      <c r="I104" s="441"/>
      <c r="J104" s="441"/>
      <c r="K104" s="441"/>
      <c r="L104" s="441"/>
      <c r="M104" s="441"/>
      <c r="N104" s="441"/>
      <c r="O104" s="853"/>
      <c r="P104" s="441"/>
      <c r="Q104" s="441"/>
      <c r="R104" s="441"/>
      <c r="S104" s="441"/>
      <c r="T104" s="441"/>
      <c r="V104" s="701"/>
      <c r="X104" s="701"/>
    </row>
    <row r="105" spans="2:24" x14ac:dyDescent="0.2">
      <c r="B105" s="441"/>
      <c r="C105" s="441"/>
      <c r="D105" s="441"/>
      <c r="E105" s="441"/>
      <c r="F105" s="441"/>
      <c r="G105" s="441"/>
      <c r="H105" s="441"/>
      <c r="I105" s="441"/>
      <c r="J105" s="441"/>
      <c r="K105" s="441"/>
      <c r="L105" s="441"/>
      <c r="M105" s="441"/>
      <c r="N105" s="441"/>
      <c r="O105" s="853"/>
      <c r="P105" s="441"/>
      <c r="Q105" s="441"/>
      <c r="R105" s="441"/>
      <c r="S105" s="441"/>
      <c r="T105" s="441"/>
      <c r="V105" s="701"/>
      <c r="X105" s="701"/>
    </row>
    <row r="106" spans="2:24" x14ac:dyDescent="0.2">
      <c r="B106" s="441"/>
      <c r="C106" s="441"/>
      <c r="D106" s="441"/>
      <c r="E106" s="441"/>
      <c r="F106" s="441"/>
      <c r="G106" s="441"/>
      <c r="H106" s="441"/>
      <c r="I106" s="441"/>
      <c r="J106" s="441"/>
      <c r="K106" s="441"/>
      <c r="L106" s="441"/>
      <c r="M106" s="441"/>
      <c r="N106" s="441"/>
      <c r="O106" s="853"/>
      <c r="P106" s="441"/>
      <c r="Q106" s="441"/>
      <c r="R106" s="441"/>
      <c r="S106" s="441"/>
      <c r="T106" s="441"/>
      <c r="V106" s="701"/>
      <c r="X106" s="701"/>
    </row>
    <row r="107" spans="2:24" x14ac:dyDescent="0.2">
      <c r="B107" s="441"/>
      <c r="C107" s="441"/>
      <c r="D107" s="441"/>
      <c r="E107" s="441"/>
      <c r="F107" s="441"/>
      <c r="G107" s="441"/>
      <c r="H107" s="441"/>
      <c r="I107" s="441"/>
      <c r="J107" s="441"/>
      <c r="K107" s="441"/>
      <c r="L107" s="441"/>
      <c r="M107" s="441"/>
      <c r="N107" s="441"/>
      <c r="O107" s="853"/>
      <c r="P107" s="441"/>
      <c r="Q107" s="441"/>
      <c r="R107" s="441"/>
      <c r="S107" s="441"/>
      <c r="T107" s="441"/>
      <c r="V107" s="701"/>
      <c r="X107" s="701"/>
    </row>
    <row r="108" spans="2:24" x14ac:dyDescent="0.2">
      <c r="B108" s="441"/>
      <c r="C108" s="441"/>
      <c r="D108" s="441"/>
      <c r="E108" s="441"/>
      <c r="F108" s="441"/>
      <c r="G108" s="441"/>
      <c r="H108" s="441"/>
      <c r="I108" s="441"/>
      <c r="J108" s="441"/>
      <c r="K108" s="441"/>
      <c r="L108" s="441"/>
      <c r="M108" s="441"/>
      <c r="N108" s="441"/>
      <c r="O108" s="853"/>
      <c r="P108" s="441"/>
      <c r="Q108" s="441"/>
      <c r="R108" s="441"/>
      <c r="S108" s="441"/>
      <c r="T108" s="441"/>
      <c r="V108" s="701"/>
    </row>
    <row r="109" spans="2:24" x14ac:dyDescent="0.2">
      <c r="B109" s="441"/>
      <c r="C109" s="441"/>
      <c r="D109" s="441"/>
      <c r="E109" s="441"/>
      <c r="F109" s="441"/>
      <c r="G109" s="441"/>
      <c r="H109" s="441"/>
      <c r="I109" s="441"/>
      <c r="J109" s="441"/>
      <c r="K109" s="441"/>
      <c r="L109" s="441"/>
      <c r="M109" s="441"/>
      <c r="N109" s="441"/>
      <c r="O109" s="853"/>
      <c r="P109" s="441"/>
      <c r="Q109" s="441"/>
      <c r="R109" s="441"/>
      <c r="S109" s="441"/>
      <c r="T109" s="441"/>
      <c r="V109" s="701"/>
    </row>
    <row r="110" spans="2:24" x14ac:dyDescent="0.2">
      <c r="B110" s="441"/>
      <c r="C110" s="441"/>
      <c r="D110" s="441"/>
      <c r="E110" s="441"/>
      <c r="F110" s="441"/>
      <c r="G110" s="441"/>
      <c r="H110" s="441"/>
      <c r="I110" s="441"/>
      <c r="J110" s="441"/>
      <c r="K110" s="441"/>
      <c r="L110" s="441"/>
      <c r="M110" s="441"/>
      <c r="N110" s="441"/>
      <c r="O110" s="853"/>
      <c r="P110" s="441"/>
      <c r="Q110" s="441"/>
      <c r="R110" s="441"/>
      <c r="S110" s="441"/>
      <c r="T110" s="441"/>
      <c r="V110" s="701"/>
    </row>
    <row r="111" spans="2:24" x14ac:dyDescent="0.2">
      <c r="B111" s="441"/>
      <c r="C111" s="441"/>
      <c r="D111" s="441"/>
      <c r="E111" s="441"/>
      <c r="F111" s="441"/>
      <c r="G111" s="441"/>
      <c r="H111" s="441"/>
      <c r="I111" s="441"/>
      <c r="J111" s="441"/>
      <c r="K111" s="441"/>
      <c r="L111" s="441"/>
      <c r="M111" s="441"/>
      <c r="N111" s="441"/>
      <c r="O111" s="853"/>
      <c r="P111" s="441"/>
      <c r="Q111" s="441"/>
      <c r="R111" s="441"/>
      <c r="S111" s="441"/>
      <c r="T111" s="441"/>
      <c r="V111" s="701"/>
    </row>
    <row r="112" spans="2:24" x14ac:dyDescent="0.2">
      <c r="B112" s="441"/>
      <c r="C112" s="441"/>
      <c r="D112" s="441"/>
      <c r="E112" s="441"/>
      <c r="F112" s="441"/>
      <c r="G112" s="441"/>
      <c r="H112" s="441"/>
      <c r="I112" s="441"/>
      <c r="J112" s="441"/>
      <c r="K112" s="441"/>
      <c r="L112" s="441"/>
      <c r="M112" s="441"/>
      <c r="N112" s="441"/>
      <c r="O112" s="853"/>
      <c r="P112" s="441"/>
      <c r="Q112" s="441"/>
      <c r="R112" s="441"/>
      <c r="S112" s="441"/>
      <c r="T112" s="441"/>
      <c r="V112" s="701"/>
    </row>
    <row r="113" spans="2:22" x14ac:dyDescent="0.2">
      <c r="B113" s="441"/>
      <c r="C113" s="441"/>
      <c r="D113" s="441"/>
      <c r="E113" s="441"/>
      <c r="F113" s="441"/>
      <c r="G113" s="441"/>
      <c r="H113" s="441"/>
      <c r="I113" s="441"/>
      <c r="J113" s="441"/>
      <c r="K113" s="441"/>
      <c r="L113" s="441"/>
      <c r="M113" s="441"/>
      <c r="N113" s="441"/>
      <c r="O113" s="853"/>
      <c r="P113" s="441"/>
      <c r="Q113" s="441"/>
      <c r="R113" s="441"/>
      <c r="S113" s="441"/>
      <c r="T113" s="441"/>
      <c r="V113" s="701"/>
    </row>
    <row r="114" spans="2:22" x14ac:dyDescent="0.2">
      <c r="B114" s="441"/>
      <c r="C114" s="441"/>
      <c r="D114" s="441"/>
      <c r="E114" s="441"/>
      <c r="F114" s="441"/>
      <c r="G114" s="441"/>
      <c r="H114" s="441"/>
      <c r="I114" s="441"/>
      <c r="J114" s="441"/>
      <c r="K114" s="441"/>
      <c r="L114" s="441"/>
      <c r="M114" s="441"/>
      <c r="N114" s="441"/>
      <c r="O114" s="853"/>
      <c r="P114" s="441"/>
      <c r="Q114" s="441"/>
      <c r="R114" s="441"/>
      <c r="S114" s="441"/>
      <c r="T114" s="441"/>
      <c r="V114" s="701"/>
    </row>
    <row r="115" spans="2:22" x14ac:dyDescent="0.2">
      <c r="B115" s="441"/>
      <c r="C115" s="441"/>
      <c r="D115" s="441"/>
      <c r="E115" s="441"/>
      <c r="F115" s="441"/>
      <c r="G115" s="441"/>
      <c r="H115" s="441"/>
      <c r="I115" s="441"/>
      <c r="J115" s="441"/>
      <c r="K115" s="441"/>
      <c r="L115" s="441"/>
      <c r="M115" s="441"/>
      <c r="N115" s="441"/>
      <c r="O115" s="853"/>
      <c r="P115" s="441"/>
      <c r="Q115" s="441"/>
      <c r="R115" s="441"/>
      <c r="S115" s="441"/>
      <c r="T115" s="441"/>
      <c r="V115" s="701"/>
    </row>
    <row r="116" spans="2:22" x14ac:dyDescent="0.2">
      <c r="B116" s="441"/>
      <c r="C116" s="441"/>
      <c r="D116" s="441"/>
      <c r="E116" s="441"/>
      <c r="F116" s="441"/>
      <c r="G116" s="441"/>
      <c r="H116" s="441"/>
      <c r="I116" s="441"/>
      <c r="J116" s="441"/>
      <c r="K116" s="441"/>
      <c r="L116" s="441"/>
      <c r="M116" s="441"/>
      <c r="N116" s="441"/>
      <c r="O116" s="853"/>
      <c r="P116" s="441"/>
      <c r="Q116" s="441"/>
      <c r="R116" s="441"/>
      <c r="S116" s="441"/>
      <c r="T116" s="441"/>
      <c r="V116" s="701"/>
    </row>
    <row r="117" spans="2:22" x14ac:dyDescent="0.2">
      <c r="B117" s="441"/>
      <c r="C117" s="441"/>
      <c r="D117" s="441"/>
      <c r="E117" s="441"/>
      <c r="F117" s="441"/>
      <c r="G117" s="441"/>
      <c r="H117" s="441"/>
      <c r="I117" s="441"/>
      <c r="J117" s="441"/>
      <c r="K117" s="441"/>
      <c r="L117" s="441"/>
      <c r="M117" s="441"/>
      <c r="N117" s="441"/>
      <c r="O117" s="853"/>
      <c r="P117" s="441"/>
      <c r="Q117" s="441"/>
      <c r="R117" s="441"/>
      <c r="S117" s="441"/>
      <c r="T117" s="441"/>
      <c r="V117" s="701"/>
    </row>
    <row r="118" spans="2:22" x14ac:dyDescent="0.2">
      <c r="B118" s="441"/>
      <c r="C118" s="441"/>
      <c r="D118" s="441"/>
      <c r="E118" s="441"/>
      <c r="F118" s="441"/>
      <c r="G118" s="441"/>
      <c r="H118" s="441"/>
      <c r="I118" s="441"/>
      <c r="J118" s="441"/>
      <c r="K118" s="441"/>
      <c r="L118" s="441"/>
      <c r="M118" s="441"/>
      <c r="N118" s="441"/>
      <c r="O118" s="853"/>
      <c r="P118" s="441"/>
      <c r="Q118" s="441"/>
      <c r="R118" s="441"/>
      <c r="S118" s="441"/>
      <c r="T118" s="441"/>
      <c r="V118" s="701"/>
    </row>
    <row r="119" spans="2:22" x14ac:dyDescent="0.2">
      <c r="B119" s="441"/>
      <c r="C119" s="441"/>
      <c r="D119" s="441"/>
      <c r="E119" s="441"/>
      <c r="F119" s="441"/>
      <c r="G119" s="441"/>
      <c r="H119" s="441"/>
      <c r="I119" s="441"/>
      <c r="J119" s="441"/>
      <c r="K119" s="441"/>
      <c r="L119" s="441"/>
      <c r="M119" s="441"/>
      <c r="N119" s="441"/>
      <c r="O119" s="853"/>
      <c r="P119" s="441"/>
      <c r="Q119" s="441"/>
      <c r="R119" s="441"/>
      <c r="S119" s="441"/>
      <c r="T119" s="441"/>
      <c r="V119" s="701"/>
    </row>
    <row r="120" spans="2:22" x14ac:dyDescent="0.2">
      <c r="B120" s="441"/>
      <c r="C120" s="441"/>
      <c r="D120" s="441"/>
      <c r="E120" s="441"/>
      <c r="F120" s="441"/>
      <c r="G120" s="441"/>
      <c r="H120" s="441"/>
      <c r="I120" s="441"/>
      <c r="J120" s="441"/>
      <c r="K120" s="441"/>
      <c r="L120" s="441"/>
      <c r="M120" s="441"/>
      <c r="N120" s="441"/>
      <c r="O120" s="853"/>
      <c r="P120" s="441"/>
      <c r="Q120" s="441"/>
      <c r="R120" s="441"/>
      <c r="S120" s="441"/>
      <c r="T120" s="441"/>
      <c r="V120" s="701"/>
    </row>
    <row r="121" spans="2:22" x14ac:dyDescent="0.2">
      <c r="B121" s="441"/>
      <c r="C121" s="441"/>
      <c r="D121" s="441"/>
      <c r="E121" s="441"/>
      <c r="F121" s="441"/>
      <c r="G121" s="441"/>
      <c r="H121" s="441"/>
      <c r="I121" s="441"/>
      <c r="J121" s="441"/>
      <c r="K121" s="441"/>
      <c r="L121" s="441"/>
      <c r="M121" s="441"/>
      <c r="N121" s="441"/>
      <c r="O121" s="853"/>
      <c r="P121" s="441"/>
      <c r="Q121" s="441"/>
      <c r="R121" s="441"/>
      <c r="S121" s="441"/>
      <c r="T121" s="441"/>
      <c r="V121" s="701"/>
    </row>
    <row r="122" spans="2:22" x14ac:dyDescent="0.2">
      <c r="B122" s="441"/>
      <c r="C122" s="441"/>
      <c r="D122" s="441"/>
      <c r="E122" s="441"/>
      <c r="F122" s="441"/>
      <c r="G122" s="441"/>
      <c r="H122" s="441"/>
      <c r="I122" s="441"/>
      <c r="J122" s="441"/>
      <c r="K122" s="441"/>
      <c r="L122" s="441"/>
      <c r="M122" s="441"/>
      <c r="N122" s="441"/>
      <c r="O122" s="853"/>
      <c r="P122" s="441"/>
      <c r="Q122" s="441"/>
      <c r="R122" s="441"/>
      <c r="S122" s="441"/>
      <c r="T122" s="441"/>
      <c r="V122" s="701"/>
    </row>
    <row r="123" spans="2:22" x14ac:dyDescent="0.2">
      <c r="B123" s="441"/>
      <c r="C123" s="441"/>
      <c r="D123" s="441"/>
      <c r="E123" s="441"/>
      <c r="F123" s="441"/>
      <c r="G123" s="441"/>
      <c r="H123" s="441"/>
      <c r="I123" s="441"/>
      <c r="J123" s="441"/>
      <c r="K123" s="441"/>
      <c r="L123" s="441"/>
      <c r="M123" s="441"/>
      <c r="N123" s="441"/>
      <c r="O123" s="853"/>
      <c r="P123" s="441"/>
      <c r="Q123" s="441"/>
      <c r="R123" s="441"/>
      <c r="S123" s="441"/>
      <c r="T123" s="441"/>
      <c r="V123" s="701"/>
    </row>
    <row r="124" spans="2:22" x14ac:dyDescent="0.2">
      <c r="B124" s="441"/>
      <c r="C124" s="441"/>
      <c r="D124" s="441"/>
      <c r="E124" s="441"/>
      <c r="F124" s="441"/>
      <c r="G124" s="441"/>
      <c r="H124" s="441"/>
      <c r="I124" s="441"/>
      <c r="J124" s="441"/>
      <c r="K124" s="441"/>
      <c r="L124" s="441"/>
      <c r="M124" s="441"/>
      <c r="N124" s="441"/>
      <c r="O124" s="853"/>
      <c r="P124" s="441"/>
      <c r="Q124" s="441"/>
      <c r="R124" s="441"/>
      <c r="S124" s="441"/>
      <c r="T124" s="441"/>
      <c r="V124" s="701"/>
    </row>
    <row r="125" spans="2:22" x14ac:dyDescent="0.2">
      <c r="B125" s="441"/>
      <c r="C125" s="441"/>
      <c r="D125" s="441"/>
      <c r="E125" s="441"/>
      <c r="F125" s="441"/>
      <c r="G125" s="441"/>
      <c r="H125" s="441"/>
      <c r="I125" s="441"/>
      <c r="J125" s="441"/>
      <c r="K125" s="441"/>
      <c r="L125" s="441"/>
      <c r="M125" s="441"/>
      <c r="N125" s="441"/>
      <c r="O125" s="853"/>
      <c r="P125" s="441"/>
      <c r="Q125" s="441"/>
      <c r="R125" s="441"/>
      <c r="S125" s="441"/>
      <c r="T125" s="441"/>
      <c r="V125" s="701"/>
    </row>
    <row r="126" spans="2:22" x14ac:dyDescent="0.2">
      <c r="B126" s="441"/>
      <c r="C126" s="441"/>
      <c r="D126" s="441"/>
      <c r="E126" s="441"/>
      <c r="F126" s="441"/>
      <c r="G126" s="441"/>
      <c r="H126" s="441"/>
      <c r="I126" s="441"/>
      <c r="J126" s="441"/>
      <c r="K126" s="441"/>
      <c r="L126" s="441"/>
      <c r="M126" s="441"/>
      <c r="N126" s="441"/>
      <c r="O126" s="853"/>
      <c r="P126" s="441"/>
      <c r="Q126" s="441"/>
      <c r="R126" s="441"/>
      <c r="S126" s="441"/>
      <c r="T126" s="441"/>
      <c r="V126" s="701"/>
    </row>
    <row r="127" spans="2:22" x14ac:dyDescent="0.2">
      <c r="B127" s="441"/>
      <c r="C127" s="441"/>
      <c r="D127" s="441"/>
      <c r="E127" s="441"/>
      <c r="F127" s="441"/>
      <c r="G127" s="441"/>
      <c r="H127" s="441"/>
      <c r="I127" s="441"/>
      <c r="J127" s="441"/>
      <c r="K127" s="441"/>
      <c r="L127" s="441"/>
      <c r="M127" s="441"/>
      <c r="N127" s="441"/>
      <c r="O127" s="853"/>
      <c r="P127" s="441"/>
      <c r="Q127" s="441"/>
      <c r="R127" s="441"/>
      <c r="S127" s="441"/>
      <c r="T127" s="441"/>
      <c r="V127" s="701"/>
    </row>
    <row r="128" spans="2:22" x14ac:dyDescent="0.2">
      <c r="B128" s="441"/>
      <c r="C128" s="441"/>
      <c r="D128" s="441"/>
      <c r="E128" s="441"/>
      <c r="F128" s="441"/>
      <c r="G128" s="441"/>
      <c r="H128" s="441"/>
      <c r="I128" s="441"/>
      <c r="J128" s="441"/>
      <c r="K128" s="441"/>
      <c r="L128" s="441"/>
      <c r="M128" s="441"/>
      <c r="N128" s="441"/>
      <c r="O128" s="853"/>
      <c r="P128" s="441"/>
      <c r="Q128" s="441"/>
      <c r="R128" s="441"/>
      <c r="S128" s="441"/>
      <c r="T128" s="441"/>
    </row>
    <row r="129" spans="2:20" x14ac:dyDescent="0.2">
      <c r="B129" s="441"/>
      <c r="C129" s="441"/>
      <c r="D129" s="441"/>
      <c r="E129" s="441"/>
      <c r="F129" s="441"/>
      <c r="G129" s="441"/>
      <c r="H129" s="441"/>
      <c r="I129" s="441"/>
      <c r="J129" s="441"/>
      <c r="K129" s="441"/>
      <c r="L129" s="441"/>
      <c r="M129" s="441"/>
      <c r="N129" s="441"/>
      <c r="O129" s="853"/>
      <c r="P129" s="441"/>
      <c r="Q129" s="441"/>
      <c r="R129" s="441"/>
      <c r="S129" s="441"/>
      <c r="T129" s="441"/>
    </row>
    <row r="130" spans="2:20" x14ac:dyDescent="0.2">
      <c r="B130" s="441"/>
      <c r="C130" s="441"/>
      <c r="D130" s="441"/>
      <c r="E130" s="441"/>
      <c r="F130" s="441"/>
      <c r="G130" s="441"/>
      <c r="H130" s="441"/>
      <c r="I130" s="441"/>
      <c r="J130" s="441"/>
      <c r="K130" s="441"/>
      <c r="L130" s="441"/>
      <c r="M130" s="441"/>
      <c r="N130" s="441"/>
      <c r="O130" s="441"/>
      <c r="P130" s="441"/>
      <c r="Q130" s="441"/>
      <c r="R130" s="441"/>
      <c r="S130" s="441"/>
      <c r="T130" s="441"/>
    </row>
    <row r="131" spans="2:20" x14ac:dyDescent="0.2">
      <c r="B131" s="441"/>
      <c r="C131" s="441"/>
      <c r="D131" s="441"/>
      <c r="E131" s="441"/>
      <c r="F131" s="441"/>
      <c r="G131" s="441"/>
      <c r="H131" s="441"/>
      <c r="I131" s="441"/>
      <c r="J131" s="441"/>
      <c r="K131" s="441"/>
      <c r="L131" s="441"/>
      <c r="M131" s="441"/>
      <c r="N131" s="441"/>
      <c r="O131" s="441"/>
      <c r="P131" s="441"/>
      <c r="Q131" s="443"/>
      <c r="R131" s="441"/>
      <c r="S131" s="441"/>
      <c r="T131" s="441"/>
    </row>
    <row r="132" spans="2:20" x14ac:dyDescent="0.2">
      <c r="B132" s="441"/>
      <c r="C132" s="441"/>
      <c r="D132" s="441"/>
      <c r="E132" s="441"/>
      <c r="F132" s="441"/>
      <c r="G132" s="441"/>
      <c r="H132" s="441"/>
      <c r="I132" s="441"/>
      <c r="J132" s="441"/>
      <c r="K132" s="441"/>
      <c r="L132" s="441"/>
      <c r="M132" s="441"/>
      <c r="N132" s="441"/>
      <c r="O132" s="441"/>
      <c r="P132" s="441"/>
      <c r="Q132" s="441"/>
      <c r="R132" s="441"/>
      <c r="S132" s="441"/>
      <c r="T132" s="441"/>
    </row>
    <row r="133" spans="2:20" x14ac:dyDescent="0.2">
      <c r="B133" s="441"/>
      <c r="C133" s="441"/>
      <c r="D133" s="441"/>
      <c r="E133" s="441"/>
      <c r="F133" s="441"/>
      <c r="G133" s="441"/>
      <c r="H133" s="441"/>
      <c r="I133" s="441"/>
      <c r="J133" s="441"/>
      <c r="K133" s="441"/>
      <c r="L133" s="441"/>
      <c r="M133" s="441"/>
      <c r="N133" s="441"/>
      <c r="O133" s="441"/>
      <c r="P133" s="441"/>
      <c r="Q133" s="441"/>
      <c r="R133" s="441"/>
      <c r="S133" s="441"/>
      <c r="T133" s="441"/>
    </row>
    <row r="134" spans="2:20" x14ac:dyDescent="0.2">
      <c r="B134" s="441"/>
      <c r="C134" s="441"/>
      <c r="D134" s="441"/>
      <c r="E134" s="441"/>
    </row>
    <row r="135" spans="2:20" x14ac:dyDescent="0.2">
      <c r="B135" s="441"/>
      <c r="C135" s="441"/>
      <c r="D135" s="441"/>
      <c r="E135" s="441"/>
    </row>
    <row r="136" spans="2:20" x14ac:dyDescent="0.2">
      <c r="B136" s="441"/>
      <c r="C136" s="441"/>
      <c r="D136" s="441"/>
      <c r="E136" s="441"/>
    </row>
    <row r="137" spans="2:20" x14ac:dyDescent="0.2">
      <c r="B137" s="441"/>
      <c r="C137" s="441"/>
      <c r="D137" s="441"/>
      <c r="E137" s="441"/>
    </row>
    <row r="138" spans="2:20" x14ac:dyDescent="0.2">
      <c r="B138" s="441"/>
      <c r="C138" s="441"/>
      <c r="D138" s="441"/>
      <c r="E138" s="441"/>
    </row>
    <row r="139" spans="2:20" x14ac:dyDescent="0.2">
      <c r="B139" s="441"/>
      <c r="C139" s="441"/>
      <c r="D139" s="441"/>
      <c r="E139" s="441"/>
    </row>
    <row r="140" spans="2:20" x14ac:dyDescent="0.2">
      <c r="B140" s="441"/>
      <c r="C140" s="441"/>
      <c r="D140" s="441"/>
      <c r="E140" s="441"/>
    </row>
    <row r="141" spans="2:20" x14ac:dyDescent="0.2">
      <c r="B141" s="441"/>
      <c r="C141" s="441"/>
      <c r="D141" s="441"/>
      <c r="E141" s="441"/>
    </row>
    <row r="142" spans="2:20" x14ac:dyDescent="0.2">
      <c r="B142" s="441"/>
      <c r="C142" s="441"/>
      <c r="D142" s="441"/>
      <c r="E142" s="441"/>
    </row>
    <row r="143" spans="2:20" x14ac:dyDescent="0.2">
      <c r="B143" s="441"/>
      <c r="C143" s="441"/>
      <c r="D143" s="441"/>
      <c r="E143" s="441"/>
    </row>
    <row r="144" spans="2:20" x14ac:dyDescent="0.2">
      <c r="B144" s="441"/>
      <c r="C144" s="441"/>
      <c r="D144" s="441"/>
      <c r="E144" s="441"/>
    </row>
    <row r="145" spans="2:5" x14ac:dyDescent="0.2">
      <c r="B145" s="441"/>
      <c r="C145" s="441"/>
      <c r="D145" s="441"/>
      <c r="E145" s="441"/>
    </row>
    <row r="146" spans="2:5" x14ac:dyDescent="0.2">
      <c r="B146" s="441"/>
      <c r="C146" s="441"/>
      <c r="D146" s="441"/>
      <c r="E146" s="441"/>
    </row>
    <row r="147" spans="2:5" x14ac:dyDescent="0.2">
      <c r="B147" s="441"/>
      <c r="C147" s="441"/>
      <c r="D147" s="441"/>
      <c r="E147" s="441"/>
    </row>
    <row r="148" spans="2:5" x14ac:dyDescent="0.2">
      <c r="B148" s="441"/>
      <c r="C148" s="441"/>
      <c r="D148" s="441"/>
      <c r="E148" s="441"/>
    </row>
    <row r="149" spans="2:5" x14ac:dyDescent="0.2">
      <c r="B149" s="441"/>
      <c r="C149" s="441"/>
      <c r="D149" s="441"/>
      <c r="E149" s="441"/>
    </row>
    <row r="150" spans="2:5" x14ac:dyDescent="0.2">
      <c r="B150" s="441"/>
      <c r="C150" s="441"/>
      <c r="D150" s="441"/>
      <c r="E150" s="441"/>
    </row>
    <row r="151" spans="2:5" x14ac:dyDescent="0.2">
      <c r="B151" s="441"/>
      <c r="C151" s="441"/>
      <c r="D151" s="441"/>
      <c r="E151" s="441"/>
    </row>
    <row r="152" spans="2:5" x14ac:dyDescent="0.2">
      <c r="B152" s="441"/>
      <c r="C152" s="441"/>
      <c r="D152" s="441"/>
      <c r="E152" s="441"/>
    </row>
    <row r="153" spans="2:5" x14ac:dyDescent="0.2">
      <c r="B153" s="441"/>
      <c r="C153" s="441"/>
      <c r="D153" s="441"/>
      <c r="E153" s="441"/>
    </row>
    <row r="154" spans="2:5" x14ac:dyDescent="0.2">
      <c r="B154" s="441"/>
      <c r="C154" s="441"/>
      <c r="D154" s="441"/>
      <c r="E154" s="441"/>
    </row>
    <row r="155" spans="2:5" x14ac:dyDescent="0.2">
      <c r="B155" s="441"/>
      <c r="C155" s="441"/>
      <c r="D155" s="441"/>
      <c r="E155" s="441"/>
    </row>
    <row r="156" spans="2:5" x14ac:dyDescent="0.2">
      <c r="B156" s="441"/>
      <c r="C156" s="441"/>
      <c r="D156" s="441"/>
      <c r="E156" s="441"/>
    </row>
    <row r="157" spans="2:5" x14ac:dyDescent="0.2">
      <c r="B157" s="441"/>
      <c r="C157" s="441"/>
      <c r="D157" s="441"/>
      <c r="E157" s="441"/>
    </row>
    <row r="158" spans="2:5" x14ac:dyDescent="0.2">
      <c r="B158" s="441"/>
      <c r="C158" s="441"/>
      <c r="D158" s="441"/>
      <c r="E158" s="441"/>
    </row>
    <row r="159" spans="2:5" x14ac:dyDescent="0.2">
      <c r="B159" s="441"/>
      <c r="C159" s="441"/>
      <c r="D159" s="441"/>
      <c r="E159" s="441"/>
    </row>
    <row r="160" spans="2:5" x14ac:dyDescent="0.2">
      <c r="B160" s="441"/>
      <c r="C160" s="441"/>
      <c r="D160" s="441"/>
      <c r="E160" s="441"/>
    </row>
    <row r="161" spans="2:5" x14ac:dyDescent="0.2">
      <c r="B161" s="441"/>
      <c r="C161" s="441"/>
      <c r="D161" s="441"/>
      <c r="E161" s="441"/>
    </row>
    <row r="162" spans="2:5" x14ac:dyDescent="0.2">
      <c r="B162" s="441"/>
      <c r="C162" s="441"/>
      <c r="D162" s="441"/>
      <c r="E162" s="441"/>
    </row>
    <row r="163" spans="2:5" x14ac:dyDescent="0.2">
      <c r="B163" s="441"/>
      <c r="C163" s="441"/>
      <c r="D163" s="441"/>
      <c r="E163" s="441"/>
    </row>
    <row r="164" spans="2:5" x14ac:dyDescent="0.2">
      <c r="B164" s="441"/>
      <c r="C164" s="441"/>
      <c r="D164" s="441"/>
      <c r="E164" s="441"/>
    </row>
    <row r="165" spans="2:5" x14ac:dyDescent="0.2">
      <c r="B165" s="441"/>
      <c r="C165" s="441"/>
      <c r="D165" s="441"/>
      <c r="E165" s="441"/>
    </row>
    <row r="166" spans="2:5" x14ac:dyDescent="0.2">
      <c r="B166" s="441"/>
      <c r="C166" s="441"/>
      <c r="D166" s="441"/>
      <c r="E166" s="441"/>
    </row>
    <row r="167" spans="2:5" x14ac:dyDescent="0.2">
      <c r="B167" s="441"/>
      <c r="C167" s="441"/>
      <c r="D167" s="441"/>
      <c r="E167" s="441"/>
    </row>
    <row r="168" spans="2:5" x14ac:dyDescent="0.2">
      <c r="B168" s="441"/>
      <c r="C168" s="441"/>
      <c r="D168" s="441"/>
      <c r="E168" s="441"/>
    </row>
    <row r="169" spans="2:5" x14ac:dyDescent="0.2">
      <c r="B169" s="441"/>
      <c r="C169" s="441"/>
      <c r="D169" s="441"/>
      <c r="E169" s="441"/>
    </row>
    <row r="170" spans="2:5" x14ac:dyDescent="0.2">
      <c r="B170" s="441"/>
      <c r="C170" s="441"/>
      <c r="D170" s="441"/>
      <c r="E170" s="441"/>
    </row>
    <row r="171" spans="2:5" x14ac:dyDescent="0.2">
      <c r="B171" s="441"/>
      <c r="C171" s="441"/>
      <c r="D171" s="441"/>
      <c r="E171" s="441"/>
    </row>
    <row r="172" spans="2:5" x14ac:dyDescent="0.2">
      <c r="B172" s="441"/>
      <c r="C172" s="441"/>
      <c r="D172" s="441"/>
      <c r="E172" s="441"/>
    </row>
    <row r="173" spans="2:5" x14ac:dyDescent="0.2">
      <c r="B173" s="441"/>
      <c r="C173" s="441"/>
      <c r="D173" s="441"/>
      <c r="E173" s="441"/>
    </row>
    <row r="174" spans="2:5" x14ac:dyDescent="0.2">
      <c r="B174" s="441"/>
      <c r="C174" s="441"/>
      <c r="D174" s="441"/>
      <c r="E174" s="441"/>
    </row>
    <row r="175" spans="2:5" x14ac:dyDescent="0.2">
      <c r="B175" s="441"/>
      <c r="C175" s="441"/>
      <c r="D175" s="441"/>
      <c r="E175" s="441"/>
    </row>
    <row r="176" spans="2:5" x14ac:dyDescent="0.2">
      <c r="B176" s="441"/>
      <c r="C176" s="441"/>
      <c r="D176" s="441"/>
      <c r="E176" s="441"/>
    </row>
    <row r="177" spans="2:5" x14ac:dyDescent="0.2">
      <c r="B177" s="441"/>
      <c r="C177" s="441"/>
      <c r="D177" s="441"/>
      <c r="E177" s="441"/>
    </row>
    <row r="178" spans="2:5" x14ac:dyDescent="0.2">
      <c r="B178" s="441"/>
      <c r="C178" s="441"/>
      <c r="D178" s="441"/>
      <c r="E178" s="441"/>
    </row>
    <row r="179" spans="2:5" x14ac:dyDescent="0.2">
      <c r="B179" s="441"/>
      <c r="C179" s="441"/>
      <c r="D179" s="441"/>
      <c r="E179" s="441"/>
    </row>
    <row r="180" spans="2:5" x14ac:dyDescent="0.2">
      <c r="B180" s="441"/>
      <c r="C180" s="441"/>
      <c r="D180" s="441"/>
      <c r="E180" s="441"/>
    </row>
    <row r="181" spans="2:5" x14ac:dyDescent="0.2">
      <c r="B181" s="441"/>
      <c r="C181" s="441"/>
      <c r="D181" s="441"/>
      <c r="E181" s="441"/>
    </row>
    <row r="182" spans="2:5" x14ac:dyDescent="0.2">
      <c r="B182" s="441"/>
      <c r="C182" s="441"/>
      <c r="D182" s="441"/>
      <c r="E182" s="441"/>
    </row>
    <row r="183" spans="2:5" x14ac:dyDescent="0.2">
      <c r="B183" s="441"/>
      <c r="C183" s="441"/>
      <c r="D183" s="441"/>
      <c r="E183" s="441"/>
    </row>
    <row r="184" spans="2:5" x14ac:dyDescent="0.2">
      <c r="B184" s="441"/>
      <c r="C184" s="441"/>
      <c r="D184" s="441"/>
      <c r="E184" s="441"/>
    </row>
    <row r="185" spans="2:5" x14ac:dyDescent="0.2">
      <c r="B185" s="441"/>
      <c r="C185" s="441"/>
      <c r="D185" s="441"/>
      <c r="E185" s="441"/>
    </row>
    <row r="186" spans="2:5" x14ac:dyDescent="0.2">
      <c r="B186" s="441"/>
      <c r="C186" s="441"/>
      <c r="D186" s="441"/>
      <c r="E186" s="441"/>
    </row>
    <row r="187" spans="2:5" x14ac:dyDescent="0.2">
      <c r="B187" s="441"/>
      <c r="C187" s="441"/>
      <c r="D187" s="441"/>
      <c r="E187" s="441"/>
    </row>
    <row r="188" spans="2:5" x14ac:dyDescent="0.2">
      <c r="B188" s="441"/>
      <c r="C188" s="441"/>
      <c r="D188" s="441"/>
      <c r="E188" s="441"/>
    </row>
    <row r="189" spans="2:5" x14ac:dyDescent="0.2">
      <c r="B189" s="441"/>
      <c r="C189" s="441"/>
      <c r="D189" s="441"/>
      <c r="E189" s="441"/>
    </row>
    <row r="190" spans="2:5" x14ac:dyDescent="0.2">
      <c r="B190" s="441"/>
      <c r="C190" s="441"/>
      <c r="D190" s="441"/>
      <c r="E190" s="441"/>
    </row>
    <row r="191" spans="2:5" x14ac:dyDescent="0.2">
      <c r="B191" s="441"/>
      <c r="C191" s="441"/>
      <c r="D191" s="441"/>
      <c r="E191" s="441"/>
    </row>
    <row r="192" spans="2:5" x14ac:dyDescent="0.2">
      <c r="B192" s="441"/>
      <c r="C192" s="441"/>
      <c r="D192" s="441"/>
      <c r="E192" s="441"/>
    </row>
    <row r="193" spans="2:5" x14ac:dyDescent="0.2">
      <c r="B193" s="441"/>
      <c r="C193" s="441"/>
      <c r="D193" s="441"/>
      <c r="E193" s="441"/>
    </row>
    <row r="194" spans="2:5" x14ac:dyDescent="0.2">
      <c r="B194" s="441"/>
      <c r="C194" s="441"/>
      <c r="D194" s="441"/>
      <c r="E194" s="441"/>
    </row>
    <row r="195" spans="2:5" x14ac:dyDescent="0.2">
      <c r="B195" s="441"/>
      <c r="C195" s="441"/>
      <c r="D195" s="441"/>
      <c r="E195" s="441"/>
    </row>
    <row r="196" spans="2:5" x14ac:dyDescent="0.2">
      <c r="B196" s="441"/>
      <c r="C196" s="441"/>
      <c r="D196" s="441"/>
      <c r="E196" s="441"/>
    </row>
    <row r="197" spans="2:5" x14ac:dyDescent="0.2">
      <c r="B197" s="441"/>
      <c r="C197" s="441"/>
      <c r="D197" s="441"/>
      <c r="E197" s="441"/>
    </row>
    <row r="198" spans="2:5" x14ac:dyDescent="0.2">
      <c r="B198" s="441"/>
      <c r="C198" s="441"/>
      <c r="D198" s="441"/>
      <c r="E198" s="441"/>
    </row>
    <row r="199" spans="2:5" x14ac:dyDescent="0.2">
      <c r="B199" s="441"/>
      <c r="C199" s="441"/>
      <c r="D199" s="441"/>
      <c r="E199" s="441"/>
    </row>
    <row r="200" spans="2:5" x14ac:dyDescent="0.2">
      <c r="B200" s="441"/>
      <c r="C200" s="441"/>
      <c r="D200" s="441"/>
      <c r="E200" s="441"/>
    </row>
    <row r="201" spans="2:5" x14ac:dyDescent="0.2">
      <c r="B201" s="441"/>
      <c r="C201" s="441"/>
      <c r="D201" s="441"/>
      <c r="E201" s="441"/>
    </row>
    <row r="202" spans="2:5" x14ac:dyDescent="0.2">
      <c r="B202" s="441"/>
      <c r="C202" s="441"/>
      <c r="D202" s="441"/>
      <c r="E202" s="441"/>
    </row>
    <row r="203" spans="2:5" x14ac:dyDescent="0.2">
      <c r="B203" s="441"/>
      <c r="C203" s="441"/>
      <c r="D203" s="441"/>
      <c r="E203" s="441"/>
    </row>
    <row r="204" spans="2:5" x14ac:dyDescent="0.2">
      <c r="B204" s="441"/>
      <c r="C204" s="441"/>
      <c r="D204" s="441"/>
      <c r="E204" s="441"/>
    </row>
    <row r="205" spans="2:5" x14ac:dyDescent="0.2">
      <c r="B205" s="441"/>
      <c r="C205" s="441"/>
      <c r="D205" s="441"/>
      <c r="E205" s="441"/>
    </row>
    <row r="206" spans="2:5" x14ac:dyDescent="0.2">
      <c r="B206" s="441"/>
      <c r="C206" s="441"/>
      <c r="D206" s="441"/>
      <c r="E206" s="441"/>
    </row>
    <row r="207" spans="2:5" x14ac:dyDescent="0.2">
      <c r="B207" s="441"/>
      <c r="C207" s="441"/>
      <c r="D207" s="441"/>
      <c r="E207" s="441"/>
    </row>
    <row r="208" spans="2:5" x14ac:dyDescent="0.2">
      <c r="B208" s="441"/>
      <c r="C208" s="441"/>
      <c r="D208" s="441"/>
      <c r="E208" s="441"/>
    </row>
    <row r="209" spans="2:5" x14ac:dyDescent="0.2">
      <c r="B209" s="441"/>
      <c r="C209" s="441"/>
      <c r="D209" s="441"/>
      <c r="E209" s="441"/>
    </row>
    <row r="210" spans="2:5" x14ac:dyDescent="0.2">
      <c r="B210" s="441"/>
      <c r="C210" s="441"/>
      <c r="D210" s="441"/>
      <c r="E210" s="441"/>
    </row>
    <row r="211" spans="2:5" x14ac:dyDescent="0.2">
      <c r="B211" s="441"/>
      <c r="C211" s="441"/>
      <c r="D211" s="441"/>
      <c r="E211" s="441"/>
    </row>
    <row r="212" spans="2:5" x14ac:dyDescent="0.2">
      <c r="B212" s="441"/>
      <c r="C212" s="441"/>
      <c r="D212" s="441"/>
      <c r="E212" s="441"/>
    </row>
    <row r="213" spans="2:5" x14ac:dyDescent="0.2">
      <c r="B213" s="441"/>
      <c r="C213" s="441"/>
      <c r="D213" s="441"/>
      <c r="E213" s="441"/>
    </row>
    <row r="214" spans="2:5" x14ac:dyDescent="0.2">
      <c r="B214" s="441"/>
      <c r="C214" s="441"/>
      <c r="D214" s="441"/>
      <c r="E214" s="441"/>
    </row>
    <row r="215" spans="2:5" x14ac:dyDescent="0.2">
      <c r="B215" s="441"/>
      <c r="C215" s="441"/>
      <c r="D215" s="441"/>
      <c r="E215" s="441"/>
    </row>
    <row r="216" spans="2:5" x14ac:dyDescent="0.2">
      <c r="B216" s="441"/>
      <c r="C216" s="441"/>
      <c r="D216" s="441"/>
      <c r="E216" s="441"/>
    </row>
    <row r="217" spans="2:5" x14ac:dyDescent="0.2">
      <c r="B217" s="441"/>
      <c r="C217" s="441"/>
      <c r="D217" s="441"/>
      <c r="E217" s="441"/>
    </row>
    <row r="218" spans="2:5" x14ac:dyDescent="0.2">
      <c r="B218" s="441"/>
      <c r="C218" s="441"/>
      <c r="D218" s="441"/>
      <c r="E218" s="441"/>
    </row>
    <row r="219" spans="2:5" x14ac:dyDescent="0.2">
      <c r="B219" s="441"/>
      <c r="C219" s="441"/>
      <c r="D219" s="441"/>
      <c r="E219" s="441"/>
    </row>
    <row r="220" spans="2:5" x14ac:dyDescent="0.2">
      <c r="B220" s="441"/>
      <c r="C220" s="441"/>
      <c r="D220" s="441"/>
      <c r="E220" s="441"/>
    </row>
    <row r="221" spans="2:5" x14ac:dyDescent="0.2">
      <c r="B221" s="441"/>
      <c r="C221" s="441"/>
      <c r="D221" s="441"/>
      <c r="E221" s="441"/>
    </row>
    <row r="222" spans="2:5" x14ac:dyDescent="0.2">
      <c r="B222" s="441"/>
      <c r="C222" s="441"/>
      <c r="D222" s="441"/>
      <c r="E222" s="441"/>
    </row>
    <row r="223" spans="2:5" x14ac:dyDescent="0.2">
      <c r="B223" s="441"/>
      <c r="C223" s="441"/>
      <c r="D223" s="441"/>
      <c r="E223" s="441"/>
    </row>
    <row r="224" spans="2:5" x14ac:dyDescent="0.2">
      <c r="B224" s="441"/>
      <c r="C224" s="441"/>
      <c r="D224" s="441"/>
      <c r="E224" s="441"/>
    </row>
    <row r="225" spans="2:5" x14ac:dyDescent="0.2">
      <c r="B225" s="441"/>
      <c r="C225" s="441"/>
      <c r="D225" s="441"/>
      <c r="E225" s="441"/>
    </row>
    <row r="226" spans="2:5" x14ac:dyDescent="0.2">
      <c r="B226" s="441"/>
      <c r="C226" s="441"/>
      <c r="D226" s="441"/>
      <c r="E226" s="441"/>
    </row>
    <row r="227" spans="2:5" x14ac:dyDescent="0.2">
      <c r="B227" s="441"/>
      <c r="C227" s="441"/>
      <c r="D227" s="441"/>
      <c r="E227" s="441"/>
    </row>
    <row r="228" spans="2:5" x14ac:dyDescent="0.2">
      <c r="B228" s="441"/>
      <c r="C228" s="441"/>
      <c r="D228" s="441"/>
      <c r="E228" s="441"/>
    </row>
    <row r="229" spans="2:5" x14ac:dyDescent="0.2">
      <c r="B229" s="441"/>
      <c r="C229" s="441"/>
      <c r="D229" s="441"/>
      <c r="E229" s="441"/>
    </row>
    <row r="230" spans="2:5" x14ac:dyDescent="0.2">
      <c r="B230" s="441"/>
      <c r="C230" s="441"/>
      <c r="D230" s="441"/>
      <c r="E230" s="441"/>
    </row>
    <row r="231" spans="2:5" x14ac:dyDescent="0.2">
      <c r="B231" s="441"/>
      <c r="C231" s="441"/>
      <c r="D231" s="441"/>
      <c r="E231" s="441"/>
    </row>
    <row r="232" spans="2:5" x14ac:dyDescent="0.2">
      <c r="B232" s="441"/>
      <c r="C232" s="441"/>
      <c r="D232" s="441"/>
      <c r="E232" s="441"/>
    </row>
    <row r="233" spans="2:5" x14ac:dyDescent="0.2">
      <c r="B233" s="441"/>
      <c r="C233" s="441"/>
      <c r="D233" s="441"/>
      <c r="E233" s="441"/>
    </row>
    <row r="234" spans="2:5" x14ac:dyDescent="0.2">
      <c r="B234" s="441"/>
      <c r="C234" s="441"/>
      <c r="D234" s="441"/>
      <c r="E234" s="441"/>
    </row>
    <row r="235" spans="2:5" x14ac:dyDescent="0.2">
      <c r="B235" s="441"/>
      <c r="C235" s="441"/>
      <c r="D235" s="441"/>
      <c r="E235" s="441"/>
    </row>
    <row r="236" spans="2:5" x14ac:dyDescent="0.2">
      <c r="B236" s="441"/>
      <c r="C236" s="441"/>
      <c r="D236" s="441"/>
      <c r="E236" s="441"/>
    </row>
    <row r="237" spans="2:5" x14ac:dyDescent="0.2">
      <c r="B237" s="441"/>
      <c r="C237" s="441"/>
      <c r="D237" s="441"/>
      <c r="E237" s="441"/>
    </row>
    <row r="238" spans="2:5" x14ac:dyDescent="0.2">
      <c r="B238" s="441"/>
      <c r="C238" s="441"/>
      <c r="D238" s="441"/>
      <c r="E238" s="441"/>
    </row>
    <row r="239" spans="2:5" x14ac:dyDescent="0.2">
      <c r="B239" s="441"/>
      <c r="C239" s="441"/>
      <c r="D239" s="441"/>
      <c r="E239" s="441"/>
    </row>
    <row r="240" spans="2:5" x14ac:dyDescent="0.2">
      <c r="B240" s="441"/>
      <c r="C240" s="441"/>
      <c r="D240" s="441"/>
      <c r="E240" s="441"/>
    </row>
    <row r="241" spans="2:5" x14ac:dyDescent="0.2">
      <c r="B241" s="441"/>
      <c r="C241" s="441"/>
      <c r="D241" s="441"/>
      <c r="E241" s="441"/>
    </row>
    <row r="242" spans="2:5" x14ac:dyDescent="0.2">
      <c r="B242" s="441"/>
      <c r="C242" s="441"/>
      <c r="D242" s="441"/>
      <c r="E242" s="441"/>
    </row>
    <row r="243" spans="2:5" x14ac:dyDescent="0.2">
      <c r="B243" s="441"/>
      <c r="C243" s="441"/>
      <c r="D243" s="441"/>
      <c r="E243" s="441"/>
    </row>
    <row r="244" spans="2:5" x14ac:dyDescent="0.2">
      <c r="B244" s="441"/>
      <c r="C244" s="441"/>
      <c r="D244" s="441"/>
      <c r="E244" s="441"/>
    </row>
    <row r="245" spans="2:5" x14ac:dyDescent="0.2">
      <c r="B245" s="441"/>
      <c r="C245" s="441"/>
      <c r="D245" s="441"/>
      <c r="E245" s="441"/>
    </row>
    <row r="246" spans="2:5" x14ac:dyDescent="0.2">
      <c r="B246" s="441"/>
      <c r="C246" s="441"/>
      <c r="D246" s="441"/>
      <c r="E246" s="441"/>
    </row>
    <row r="247" spans="2:5" x14ac:dyDescent="0.2">
      <c r="B247" s="441"/>
      <c r="C247" s="441"/>
      <c r="D247" s="441"/>
      <c r="E247" s="441"/>
    </row>
    <row r="248" spans="2:5" x14ac:dyDescent="0.2">
      <c r="B248" s="441"/>
      <c r="C248" s="441"/>
      <c r="D248" s="441"/>
      <c r="E248" s="441"/>
    </row>
    <row r="249" spans="2:5" x14ac:dyDescent="0.2">
      <c r="B249" s="441"/>
      <c r="C249" s="441"/>
      <c r="D249" s="441"/>
      <c r="E249" s="441"/>
    </row>
    <row r="250" spans="2:5" x14ac:dyDescent="0.2">
      <c r="B250" s="441"/>
      <c r="C250" s="441"/>
      <c r="D250" s="441"/>
      <c r="E250" s="441"/>
    </row>
    <row r="251" spans="2:5" x14ac:dyDescent="0.2">
      <c r="B251" s="441"/>
      <c r="C251" s="441"/>
      <c r="D251" s="441"/>
      <c r="E251" s="441"/>
    </row>
    <row r="252" spans="2:5" x14ac:dyDescent="0.2">
      <c r="B252" s="441"/>
      <c r="C252" s="441"/>
      <c r="D252" s="441"/>
      <c r="E252" s="441"/>
    </row>
    <row r="253" spans="2:5" x14ac:dyDescent="0.2">
      <c r="B253" s="441"/>
      <c r="C253" s="441"/>
      <c r="D253" s="441"/>
      <c r="E253" s="441"/>
    </row>
    <row r="254" spans="2:5" x14ac:dyDescent="0.2">
      <c r="B254" s="441"/>
      <c r="C254" s="441"/>
      <c r="D254" s="441"/>
      <c r="E254" s="441"/>
    </row>
    <row r="255" spans="2:5" x14ac:dyDescent="0.2">
      <c r="B255" s="441"/>
      <c r="C255" s="441"/>
      <c r="D255" s="441"/>
      <c r="E255" s="441"/>
    </row>
    <row r="256" spans="2:5" x14ac:dyDescent="0.2">
      <c r="B256" s="441"/>
      <c r="C256" s="441"/>
      <c r="D256" s="441"/>
      <c r="E256" s="441"/>
    </row>
    <row r="257" spans="2:5" x14ac:dyDescent="0.2">
      <c r="B257" s="441"/>
      <c r="C257" s="441"/>
      <c r="D257" s="441"/>
      <c r="E257" s="441"/>
    </row>
    <row r="258" spans="2:5" x14ac:dyDescent="0.2">
      <c r="B258" s="441"/>
      <c r="C258" s="441"/>
      <c r="D258" s="441"/>
      <c r="E258" s="441"/>
    </row>
    <row r="259" spans="2:5" x14ac:dyDescent="0.2">
      <c r="B259" s="441"/>
      <c r="C259" s="441"/>
      <c r="D259" s="441"/>
      <c r="E259" s="441"/>
    </row>
    <row r="260" spans="2:5" x14ac:dyDescent="0.2">
      <c r="B260" s="441"/>
      <c r="C260" s="441"/>
      <c r="D260" s="441"/>
      <c r="E260" s="441"/>
    </row>
    <row r="261" spans="2:5" x14ac:dyDescent="0.2">
      <c r="B261" s="441"/>
      <c r="C261" s="441"/>
      <c r="D261" s="441"/>
      <c r="E261" s="441"/>
    </row>
    <row r="262" spans="2:5" x14ac:dyDescent="0.2">
      <c r="B262" s="441"/>
      <c r="C262" s="441"/>
      <c r="D262" s="441"/>
      <c r="E262" s="441"/>
    </row>
    <row r="263" spans="2:5" x14ac:dyDescent="0.2">
      <c r="B263" s="441"/>
      <c r="C263" s="441"/>
      <c r="D263" s="441"/>
      <c r="E263" s="441"/>
    </row>
    <row r="264" spans="2:5" x14ac:dyDescent="0.2">
      <c r="B264" s="441"/>
      <c r="C264" s="441"/>
      <c r="D264" s="441"/>
      <c r="E264" s="441"/>
    </row>
    <row r="265" spans="2:5" x14ac:dyDescent="0.2">
      <c r="B265" s="441"/>
      <c r="C265" s="441"/>
      <c r="D265" s="441"/>
      <c r="E265" s="441"/>
    </row>
    <row r="266" spans="2:5" x14ac:dyDescent="0.2">
      <c r="B266" s="441"/>
      <c r="C266" s="441"/>
      <c r="D266" s="441"/>
      <c r="E266" s="441"/>
    </row>
    <row r="267" spans="2:5" x14ac:dyDescent="0.2">
      <c r="B267" s="441"/>
      <c r="C267" s="441"/>
      <c r="D267" s="441"/>
      <c r="E267" s="441"/>
    </row>
    <row r="268" spans="2:5" x14ac:dyDescent="0.2">
      <c r="B268" s="441"/>
      <c r="C268" s="441"/>
      <c r="D268" s="441"/>
      <c r="E268" s="441"/>
    </row>
    <row r="269" spans="2:5" x14ac:dyDescent="0.2">
      <c r="B269" s="441"/>
      <c r="C269" s="441"/>
      <c r="D269" s="441"/>
      <c r="E269" s="441"/>
    </row>
    <row r="270" spans="2:5" x14ac:dyDescent="0.2">
      <c r="B270" s="441"/>
      <c r="C270" s="441"/>
      <c r="D270" s="441"/>
      <c r="E270" s="441"/>
    </row>
    <row r="271" spans="2:5" x14ac:dyDescent="0.2">
      <c r="B271" s="441"/>
      <c r="C271" s="441"/>
      <c r="D271" s="441"/>
      <c r="E271" s="441"/>
    </row>
    <row r="272" spans="2:5" x14ac:dyDescent="0.2">
      <c r="B272" s="441"/>
      <c r="C272" s="441"/>
      <c r="D272" s="441"/>
      <c r="E272" s="441"/>
    </row>
    <row r="273" spans="2:5" x14ac:dyDescent="0.2">
      <c r="B273" s="441"/>
      <c r="C273" s="441"/>
      <c r="D273" s="441"/>
      <c r="E273" s="441"/>
    </row>
    <row r="274" spans="2:5" x14ac:dyDescent="0.2">
      <c r="B274" s="441"/>
      <c r="C274" s="441"/>
      <c r="D274" s="441"/>
      <c r="E274" s="441"/>
    </row>
    <row r="275" spans="2:5" x14ac:dyDescent="0.2">
      <c r="B275" s="441"/>
      <c r="C275" s="441"/>
      <c r="D275" s="441"/>
      <c r="E275" s="441"/>
    </row>
    <row r="276" spans="2:5" x14ac:dyDescent="0.2">
      <c r="B276" s="441"/>
      <c r="C276" s="441"/>
      <c r="D276" s="441"/>
      <c r="E276" s="441"/>
    </row>
    <row r="277" spans="2:5" x14ac:dyDescent="0.2">
      <c r="B277" s="441"/>
      <c r="C277" s="441"/>
      <c r="D277" s="441"/>
      <c r="E277" s="441"/>
    </row>
    <row r="278" spans="2:5" x14ac:dyDescent="0.2">
      <c r="B278" s="441"/>
      <c r="C278" s="441"/>
      <c r="D278" s="441"/>
      <c r="E278" s="441"/>
    </row>
    <row r="279" spans="2:5" x14ac:dyDescent="0.2">
      <c r="B279" s="441"/>
      <c r="C279" s="441"/>
      <c r="D279" s="441"/>
      <c r="E279" s="441"/>
    </row>
    <row r="280" spans="2:5" x14ac:dyDescent="0.2">
      <c r="B280" s="441"/>
      <c r="C280" s="441"/>
      <c r="D280" s="441"/>
      <c r="E280" s="441"/>
    </row>
    <row r="281" spans="2:5" x14ac:dyDescent="0.2">
      <c r="B281" s="441"/>
      <c r="C281" s="441"/>
      <c r="D281" s="441"/>
      <c r="E281" s="441"/>
    </row>
    <row r="282" spans="2:5" x14ac:dyDescent="0.2">
      <c r="B282" s="441"/>
      <c r="C282" s="441"/>
      <c r="D282" s="441"/>
      <c r="E282" s="441"/>
    </row>
    <row r="283" spans="2:5" x14ac:dyDescent="0.2">
      <c r="B283" s="441"/>
      <c r="C283" s="441"/>
      <c r="D283" s="441"/>
      <c r="E283" s="441"/>
    </row>
    <row r="284" spans="2:5" x14ac:dyDescent="0.2">
      <c r="B284" s="441"/>
      <c r="C284" s="441"/>
      <c r="D284" s="441"/>
      <c r="E284" s="441"/>
    </row>
    <row r="285" spans="2:5" x14ac:dyDescent="0.2">
      <c r="B285" s="441"/>
      <c r="C285" s="441"/>
      <c r="D285" s="441"/>
      <c r="E285" s="441"/>
    </row>
    <row r="286" spans="2:5" x14ac:dyDescent="0.2">
      <c r="B286" s="441"/>
      <c r="C286" s="441"/>
      <c r="D286" s="441"/>
      <c r="E286" s="441"/>
    </row>
    <row r="287" spans="2:5" x14ac:dyDescent="0.2">
      <c r="B287" s="441"/>
      <c r="C287" s="441"/>
      <c r="D287" s="441"/>
      <c r="E287" s="441"/>
    </row>
    <row r="288" spans="2:5" x14ac:dyDescent="0.2">
      <c r="B288" s="441"/>
      <c r="C288" s="441"/>
      <c r="D288" s="441"/>
      <c r="E288" s="441"/>
    </row>
    <row r="289" spans="2:5" x14ac:dyDescent="0.2">
      <c r="B289" s="441"/>
      <c r="C289" s="441"/>
      <c r="D289" s="441"/>
      <c r="E289" s="441"/>
    </row>
    <row r="290" spans="2:5" x14ac:dyDescent="0.2">
      <c r="B290" s="441"/>
      <c r="C290" s="441"/>
      <c r="D290" s="441"/>
      <c r="E290" s="441"/>
    </row>
    <row r="291" spans="2:5" x14ac:dyDescent="0.2">
      <c r="B291" s="441"/>
      <c r="C291" s="441"/>
      <c r="D291" s="441"/>
      <c r="E291" s="441"/>
    </row>
    <row r="292" spans="2:5" x14ac:dyDescent="0.2">
      <c r="B292" s="441"/>
      <c r="C292" s="441"/>
      <c r="D292" s="441"/>
      <c r="E292" s="441"/>
    </row>
    <row r="293" spans="2:5" x14ac:dyDescent="0.2">
      <c r="B293" s="441"/>
      <c r="C293" s="441"/>
      <c r="D293" s="441"/>
      <c r="E293" s="441"/>
    </row>
    <row r="294" spans="2:5" x14ac:dyDescent="0.2">
      <c r="B294" s="441"/>
      <c r="C294" s="441"/>
      <c r="D294" s="441"/>
      <c r="E294" s="441"/>
    </row>
    <row r="295" spans="2:5" x14ac:dyDescent="0.2">
      <c r="B295" s="441"/>
      <c r="C295" s="441"/>
      <c r="D295" s="441"/>
      <c r="E295" s="441"/>
    </row>
    <row r="296" spans="2:5" x14ac:dyDescent="0.2">
      <c r="B296" s="441"/>
      <c r="C296" s="441"/>
      <c r="D296" s="441"/>
      <c r="E296" s="441"/>
    </row>
    <row r="297" spans="2:5" x14ac:dyDescent="0.2">
      <c r="B297" s="441"/>
      <c r="C297" s="441"/>
      <c r="D297" s="441"/>
      <c r="E297" s="441"/>
    </row>
    <row r="298" spans="2:5" x14ac:dyDescent="0.2">
      <c r="B298" s="441"/>
      <c r="C298" s="441"/>
      <c r="D298" s="441"/>
      <c r="E298" s="441"/>
    </row>
    <row r="299" spans="2:5" x14ac:dyDescent="0.2">
      <c r="B299" s="441"/>
      <c r="C299" s="441"/>
      <c r="D299" s="441"/>
      <c r="E299" s="441"/>
    </row>
    <row r="300" spans="2:5" x14ac:dyDescent="0.2">
      <c r="B300" s="441"/>
      <c r="C300" s="441"/>
      <c r="D300" s="441"/>
      <c r="E300" s="441"/>
    </row>
    <row r="301" spans="2:5" x14ac:dyDescent="0.2">
      <c r="B301" s="441"/>
      <c r="C301" s="441"/>
      <c r="D301" s="441"/>
      <c r="E301" s="441"/>
    </row>
    <row r="302" spans="2:5" x14ac:dyDescent="0.2">
      <c r="B302" s="441"/>
      <c r="C302" s="441"/>
      <c r="D302" s="441"/>
      <c r="E302" s="441"/>
    </row>
    <row r="303" spans="2:5" x14ac:dyDescent="0.2">
      <c r="B303" s="441"/>
      <c r="C303" s="441"/>
      <c r="D303" s="441"/>
      <c r="E303" s="441"/>
    </row>
    <row r="304" spans="2:5" x14ac:dyDescent="0.2">
      <c r="B304" s="441"/>
      <c r="C304" s="441"/>
      <c r="D304" s="441"/>
      <c r="E304" s="441"/>
    </row>
    <row r="305" spans="2:5" x14ac:dyDescent="0.2">
      <c r="B305" s="441"/>
      <c r="C305" s="441"/>
      <c r="D305" s="441"/>
      <c r="E305" s="441"/>
    </row>
    <row r="306" spans="2:5" x14ac:dyDescent="0.2">
      <c r="B306" s="441"/>
      <c r="C306" s="441"/>
      <c r="D306" s="441"/>
      <c r="E306" s="441"/>
    </row>
    <row r="307" spans="2:5" x14ac:dyDescent="0.2">
      <c r="B307" s="441"/>
      <c r="C307" s="441"/>
      <c r="D307" s="441"/>
      <c r="E307" s="441"/>
    </row>
    <row r="308" spans="2:5" x14ac:dyDescent="0.2">
      <c r="B308" s="441"/>
      <c r="C308" s="441"/>
      <c r="D308" s="441"/>
      <c r="E308" s="441"/>
    </row>
    <row r="309" spans="2:5" x14ac:dyDescent="0.2">
      <c r="B309" s="441"/>
      <c r="C309" s="441"/>
      <c r="D309" s="441"/>
      <c r="E309" s="441"/>
    </row>
    <row r="310" spans="2:5" x14ac:dyDescent="0.2">
      <c r="B310" s="441"/>
      <c r="C310" s="441"/>
      <c r="D310" s="441"/>
      <c r="E310" s="441"/>
    </row>
    <row r="311" spans="2:5" x14ac:dyDescent="0.2">
      <c r="B311" s="441"/>
      <c r="C311" s="441"/>
      <c r="D311" s="441"/>
      <c r="E311" s="441"/>
    </row>
    <row r="312" spans="2:5" x14ac:dyDescent="0.2">
      <c r="B312" s="441"/>
      <c r="C312" s="441"/>
      <c r="D312" s="441"/>
      <c r="E312" s="441"/>
    </row>
    <row r="313" spans="2:5" x14ac:dyDescent="0.2">
      <c r="B313" s="441"/>
      <c r="C313" s="441"/>
      <c r="D313" s="441"/>
      <c r="E313" s="441"/>
    </row>
    <row r="314" spans="2:5" x14ac:dyDescent="0.2">
      <c r="B314" s="441"/>
      <c r="C314" s="441"/>
      <c r="D314" s="441"/>
      <c r="E314" s="441"/>
    </row>
    <row r="315" spans="2:5" x14ac:dyDescent="0.2">
      <c r="B315" s="441"/>
      <c r="C315" s="441"/>
      <c r="D315" s="441"/>
      <c r="E315" s="441"/>
    </row>
    <row r="316" spans="2:5" x14ac:dyDescent="0.2">
      <c r="B316" s="441"/>
      <c r="C316" s="441"/>
      <c r="D316" s="441"/>
      <c r="E316" s="441"/>
    </row>
    <row r="317" spans="2:5" x14ac:dyDescent="0.2">
      <c r="B317" s="441"/>
      <c r="C317" s="441"/>
      <c r="D317" s="441"/>
      <c r="E317" s="441"/>
    </row>
    <row r="318" spans="2:5" x14ac:dyDescent="0.2">
      <c r="B318" s="441"/>
      <c r="C318" s="441"/>
      <c r="D318" s="441"/>
      <c r="E318" s="441"/>
    </row>
    <row r="319" spans="2:5" x14ac:dyDescent="0.2">
      <c r="B319" s="441"/>
      <c r="C319" s="441"/>
      <c r="D319" s="441"/>
      <c r="E319" s="441"/>
    </row>
    <row r="320" spans="2:5" x14ac:dyDescent="0.2">
      <c r="B320" s="441"/>
      <c r="C320" s="441"/>
      <c r="D320" s="441"/>
      <c r="E320" s="441"/>
    </row>
    <row r="321" spans="2:5" x14ac:dyDescent="0.2">
      <c r="B321" s="441"/>
      <c r="C321" s="441"/>
      <c r="D321" s="441"/>
      <c r="E321" s="441"/>
    </row>
    <row r="322" spans="2:5" x14ac:dyDescent="0.2">
      <c r="B322" s="441"/>
      <c r="C322" s="441"/>
      <c r="D322" s="441"/>
      <c r="E322" s="441"/>
    </row>
    <row r="323" spans="2:5" x14ac:dyDescent="0.2">
      <c r="B323" s="441"/>
      <c r="C323" s="441"/>
      <c r="D323" s="441"/>
      <c r="E323" s="441"/>
    </row>
    <row r="324" spans="2:5" x14ac:dyDescent="0.2">
      <c r="B324" s="441"/>
      <c r="C324" s="441"/>
      <c r="D324" s="441"/>
      <c r="E324" s="441"/>
    </row>
    <row r="325" spans="2:5" x14ac:dyDescent="0.2">
      <c r="B325" s="441"/>
      <c r="C325" s="441"/>
      <c r="D325" s="441"/>
      <c r="E325" s="441"/>
    </row>
    <row r="326" spans="2:5" x14ac:dyDescent="0.2">
      <c r="B326" s="441"/>
      <c r="C326" s="441"/>
      <c r="D326" s="441"/>
      <c r="E326" s="441"/>
    </row>
    <row r="327" spans="2:5" x14ac:dyDescent="0.2">
      <c r="B327" s="441"/>
      <c r="C327" s="441"/>
      <c r="D327" s="441"/>
      <c r="E327" s="441"/>
    </row>
    <row r="328" spans="2:5" x14ac:dyDescent="0.2">
      <c r="B328" s="441"/>
      <c r="C328" s="441"/>
      <c r="D328" s="441"/>
      <c r="E328" s="441"/>
    </row>
    <row r="329" spans="2:5" x14ac:dyDescent="0.2">
      <c r="B329" s="441"/>
      <c r="C329" s="441"/>
      <c r="D329" s="441"/>
      <c r="E329" s="441"/>
    </row>
    <row r="330" spans="2:5" x14ac:dyDescent="0.2">
      <c r="B330" s="441"/>
      <c r="C330" s="441"/>
      <c r="D330" s="441"/>
      <c r="E330" s="441"/>
    </row>
    <row r="331" spans="2:5" x14ac:dyDescent="0.2">
      <c r="B331" s="441"/>
      <c r="C331" s="441"/>
      <c r="D331" s="441"/>
      <c r="E331" s="441"/>
    </row>
    <row r="332" spans="2:5" x14ac:dyDescent="0.2">
      <c r="B332" s="441"/>
      <c r="C332" s="441"/>
      <c r="D332" s="441"/>
      <c r="E332" s="441"/>
    </row>
    <row r="333" spans="2:5" x14ac:dyDescent="0.2">
      <c r="B333" s="441"/>
      <c r="C333" s="441"/>
      <c r="D333" s="441"/>
      <c r="E333" s="441"/>
    </row>
    <row r="334" spans="2:5" x14ac:dyDescent="0.2">
      <c r="B334" s="441"/>
      <c r="C334" s="441"/>
      <c r="D334" s="441"/>
      <c r="E334" s="441"/>
    </row>
    <row r="335" spans="2:5" x14ac:dyDescent="0.2">
      <c r="B335" s="441"/>
      <c r="C335" s="441"/>
      <c r="D335" s="441"/>
      <c r="E335" s="441"/>
    </row>
    <row r="336" spans="2:5" x14ac:dyDescent="0.2">
      <c r="B336" s="441"/>
      <c r="C336" s="441"/>
      <c r="D336" s="441"/>
      <c r="E336" s="441"/>
    </row>
    <row r="337" spans="2:5" x14ac:dyDescent="0.2">
      <c r="B337" s="441"/>
      <c r="C337" s="441"/>
      <c r="D337" s="441"/>
      <c r="E337" s="441"/>
    </row>
    <row r="338" spans="2:5" x14ac:dyDescent="0.2">
      <c r="B338" s="441"/>
      <c r="C338" s="441"/>
      <c r="D338" s="441"/>
      <c r="E338" s="441"/>
    </row>
    <row r="339" spans="2:5" x14ac:dyDescent="0.2">
      <c r="B339" s="441"/>
      <c r="C339" s="441"/>
      <c r="D339" s="441"/>
      <c r="E339" s="441"/>
    </row>
    <row r="340" spans="2:5" x14ac:dyDescent="0.2">
      <c r="B340" s="441"/>
      <c r="C340" s="441"/>
      <c r="D340" s="441"/>
      <c r="E340" s="441"/>
    </row>
    <row r="341" spans="2:5" x14ac:dyDescent="0.2">
      <c r="B341" s="441"/>
      <c r="C341" s="441"/>
      <c r="D341" s="441"/>
      <c r="E341" s="441"/>
    </row>
    <row r="342" spans="2:5" x14ac:dyDescent="0.2">
      <c r="B342" s="441"/>
      <c r="C342" s="441"/>
      <c r="D342" s="441"/>
      <c r="E342" s="441"/>
    </row>
    <row r="343" spans="2:5" x14ac:dyDescent="0.2">
      <c r="B343" s="441"/>
      <c r="C343" s="441"/>
      <c r="D343" s="441"/>
      <c r="E343" s="441"/>
    </row>
    <row r="344" spans="2:5" x14ac:dyDescent="0.2">
      <c r="B344" s="441"/>
      <c r="C344" s="441"/>
      <c r="D344" s="441"/>
      <c r="E344" s="441"/>
    </row>
    <row r="345" spans="2:5" x14ac:dyDescent="0.2">
      <c r="B345" s="441"/>
      <c r="C345" s="441"/>
      <c r="D345" s="441"/>
      <c r="E345" s="441"/>
    </row>
    <row r="346" spans="2:5" x14ac:dyDescent="0.2">
      <c r="B346" s="441"/>
      <c r="C346" s="441"/>
      <c r="D346" s="441"/>
      <c r="E346" s="441"/>
    </row>
    <row r="347" spans="2:5" x14ac:dyDescent="0.2">
      <c r="B347" s="441"/>
      <c r="C347" s="441"/>
      <c r="D347" s="441"/>
      <c r="E347" s="441"/>
    </row>
    <row r="348" spans="2:5" x14ac:dyDescent="0.2">
      <c r="B348" s="441"/>
      <c r="C348" s="441"/>
      <c r="D348" s="441"/>
      <c r="E348" s="441"/>
    </row>
    <row r="349" spans="2:5" x14ac:dyDescent="0.2">
      <c r="B349" s="441"/>
      <c r="C349" s="441"/>
      <c r="D349" s="441"/>
      <c r="E349" s="441"/>
    </row>
    <row r="350" spans="2:5" x14ac:dyDescent="0.2">
      <c r="B350" s="441"/>
      <c r="C350" s="441"/>
      <c r="D350" s="441"/>
      <c r="E350" s="441"/>
    </row>
    <row r="351" spans="2:5" x14ac:dyDescent="0.2">
      <c r="B351" s="441"/>
      <c r="C351" s="441"/>
      <c r="D351" s="441"/>
      <c r="E351" s="441"/>
    </row>
    <row r="352" spans="2:5" x14ac:dyDescent="0.2">
      <c r="B352" s="441"/>
      <c r="C352" s="441"/>
      <c r="D352" s="441"/>
      <c r="E352" s="441"/>
    </row>
    <row r="353" spans="2:5" x14ac:dyDescent="0.2">
      <c r="B353" s="441"/>
      <c r="C353" s="441"/>
      <c r="D353" s="441"/>
      <c r="E353" s="441"/>
    </row>
    <row r="354" spans="2:5" x14ac:dyDescent="0.2">
      <c r="B354" s="441"/>
      <c r="C354" s="441"/>
      <c r="D354" s="441"/>
      <c r="E354" s="441"/>
    </row>
    <row r="355" spans="2:5" x14ac:dyDescent="0.2">
      <c r="B355" s="441"/>
      <c r="C355" s="441"/>
      <c r="D355" s="441"/>
      <c r="E355" s="441"/>
    </row>
    <row r="356" spans="2:5" x14ac:dyDescent="0.2">
      <c r="B356" s="441"/>
      <c r="C356" s="441"/>
      <c r="D356" s="441"/>
      <c r="E356" s="441"/>
    </row>
    <row r="357" spans="2:5" x14ac:dyDescent="0.2">
      <c r="B357" s="441"/>
      <c r="C357" s="441"/>
      <c r="D357" s="441"/>
      <c r="E357" s="441"/>
    </row>
    <row r="358" spans="2:5" x14ac:dyDescent="0.2">
      <c r="B358" s="441"/>
      <c r="C358" s="441"/>
      <c r="D358" s="441"/>
      <c r="E358" s="441"/>
    </row>
    <row r="359" spans="2:5" x14ac:dyDescent="0.2">
      <c r="B359" s="441"/>
      <c r="C359" s="441"/>
      <c r="D359" s="441"/>
      <c r="E359" s="441"/>
    </row>
    <row r="360" spans="2:5" x14ac:dyDescent="0.2">
      <c r="B360" s="441"/>
      <c r="C360" s="441"/>
      <c r="D360" s="441"/>
      <c r="E360" s="441"/>
    </row>
    <row r="361" spans="2:5" x14ac:dyDescent="0.2">
      <c r="B361" s="441"/>
      <c r="C361" s="441"/>
      <c r="D361" s="441"/>
      <c r="E361" s="441"/>
    </row>
    <row r="362" spans="2:5" x14ac:dyDescent="0.2">
      <c r="B362" s="441"/>
      <c r="C362" s="441"/>
      <c r="D362" s="441"/>
      <c r="E362" s="441"/>
    </row>
    <row r="363" spans="2:5" x14ac:dyDescent="0.2">
      <c r="B363" s="441"/>
      <c r="C363" s="441"/>
      <c r="D363" s="441"/>
      <c r="E363" s="441"/>
    </row>
    <row r="364" spans="2:5" x14ac:dyDescent="0.2">
      <c r="B364" s="441"/>
      <c r="C364" s="441"/>
      <c r="D364" s="441"/>
      <c r="E364" s="441"/>
    </row>
    <row r="365" spans="2:5" x14ac:dyDescent="0.2">
      <c r="B365" s="441"/>
      <c r="C365" s="441"/>
      <c r="D365" s="441"/>
      <c r="E365" s="441"/>
    </row>
    <row r="366" spans="2:5" x14ac:dyDescent="0.2">
      <c r="B366" s="441"/>
      <c r="C366" s="441"/>
      <c r="D366" s="441"/>
      <c r="E366" s="441"/>
    </row>
    <row r="367" spans="2:5" x14ac:dyDescent="0.2">
      <c r="B367" s="441"/>
      <c r="C367" s="441"/>
      <c r="D367" s="441"/>
      <c r="E367" s="441"/>
    </row>
    <row r="368" spans="2:5" x14ac:dyDescent="0.2">
      <c r="B368" s="441"/>
      <c r="C368" s="441"/>
      <c r="D368" s="441"/>
      <c r="E368" s="441"/>
    </row>
    <row r="369" spans="2:5" x14ac:dyDescent="0.2">
      <c r="B369" s="441"/>
      <c r="C369" s="441"/>
      <c r="D369" s="441"/>
      <c r="E369" s="441"/>
    </row>
    <row r="370" spans="2:5" x14ac:dyDescent="0.2">
      <c r="B370" s="441"/>
      <c r="C370" s="441"/>
      <c r="D370" s="441"/>
      <c r="E370" s="441"/>
    </row>
    <row r="371" spans="2:5" x14ac:dyDescent="0.2">
      <c r="B371" s="441"/>
      <c r="C371" s="441"/>
      <c r="D371" s="441"/>
      <c r="E371" s="441"/>
    </row>
    <row r="372" spans="2:5" x14ac:dyDescent="0.2">
      <c r="B372" s="441"/>
      <c r="C372" s="441"/>
      <c r="D372" s="441"/>
      <c r="E372" s="441"/>
    </row>
    <row r="373" spans="2:5" x14ac:dyDescent="0.2">
      <c r="B373" s="441"/>
      <c r="C373" s="441"/>
      <c r="D373" s="441"/>
      <c r="E373" s="441"/>
    </row>
    <row r="374" spans="2:5" x14ac:dyDescent="0.2">
      <c r="B374" s="441"/>
      <c r="C374" s="441"/>
      <c r="D374" s="441"/>
      <c r="E374" s="441"/>
    </row>
    <row r="375" spans="2:5" x14ac:dyDescent="0.2">
      <c r="B375" s="441"/>
      <c r="C375" s="441"/>
      <c r="D375" s="441"/>
      <c r="E375" s="441"/>
    </row>
    <row r="376" spans="2:5" x14ac:dyDescent="0.2">
      <c r="B376" s="441"/>
      <c r="C376" s="441"/>
      <c r="D376" s="441"/>
      <c r="E376" s="441"/>
    </row>
    <row r="377" spans="2:5" x14ac:dyDescent="0.2">
      <c r="B377" s="441"/>
      <c r="C377" s="441"/>
      <c r="D377" s="441"/>
      <c r="E377" s="441"/>
    </row>
    <row r="378" spans="2:5" x14ac:dyDescent="0.2">
      <c r="B378" s="441"/>
      <c r="C378" s="441"/>
      <c r="D378" s="441"/>
      <c r="E378" s="441"/>
    </row>
  </sheetData>
  <mergeCells count="122">
    <mergeCell ref="B1:T1"/>
    <mergeCell ref="B2:T2"/>
    <mergeCell ref="B3:T3"/>
    <mergeCell ref="B5:T5"/>
    <mergeCell ref="C94:E94"/>
    <mergeCell ref="B6:T6"/>
    <mergeCell ref="D7:T7"/>
    <mergeCell ref="D8:D9"/>
    <mergeCell ref="R8:T8"/>
    <mergeCell ref="R52:R55"/>
    <mergeCell ref="T85:T86"/>
    <mergeCell ref="T75:T77"/>
    <mergeCell ref="T52:T55"/>
    <mergeCell ref="Q75:Q77"/>
    <mergeCell ref="Q85:Q86"/>
    <mergeCell ref="T46:T49"/>
    <mergeCell ref="Q46:Q49"/>
    <mergeCell ref="P46:P49"/>
    <mergeCell ref="R46:R49"/>
    <mergeCell ref="S46:S49"/>
    <mergeCell ref="P75:P77"/>
    <mergeCell ref="Q14:Q16"/>
    <mergeCell ref="N52:N55"/>
    <mergeCell ref="Q52:Q55"/>
    <mergeCell ref="S52:S55"/>
    <mergeCell ref="S85:S86"/>
    <mergeCell ref="R75:R77"/>
    <mergeCell ref="S75:S77"/>
    <mergeCell ref="P85:P86"/>
    <mergeCell ref="R85:R86"/>
    <mergeCell ref="P52:P55"/>
    <mergeCell ref="M75:M77"/>
    <mergeCell ref="O52:O55"/>
    <mergeCell ref="M46:M49"/>
    <mergeCell ref="K52:K55"/>
    <mergeCell ref="K75:K77"/>
    <mergeCell ref="L75:L77"/>
    <mergeCell ref="M52:M55"/>
    <mergeCell ref="L52:L55"/>
    <mergeCell ref="O75:O77"/>
    <mergeCell ref="I52:I55"/>
    <mergeCell ref="J52:J55"/>
    <mergeCell ref="G46:G49"/>
    <mergeCell ref="G52:G55"/>
    <mergeCell ref="H52:H55"/>
    <mergeCell ref="K46:K49"/>
    <mergeCell ref="J46:J49"/>
    <mergeCell ref="K14:K16"/>
    <mergeCell ref="B85:B86"/>
    <mergeCell ref="C85:C86"/>
    <mergeCell ref="I85:I86"/>
    <mergeCell ref="M85:M86"/>
    <mergeCell ref="F85:F86"/>
    <mergeCell ref="G85:G86"/>
    <mergeCell ref="H85:H86"/>
    <mergeCell ref="H46:H49"/>
    <mergeCell ref="N85:N86"/>
    <mergeCell ref="O85:O86"/>
    <mergeCell ref="J85:J86"/>
    <mergeCell ref="D85:D86"/>
    <mergeCell ref="E85:E86"/>
    <mergeCell ref="B75:B77"/>
    <mergeCell ref="C75:C77"/>
    <mergeCell ref="D75:D77"/>
    <mergeCell ref="E75:E77"/>
    <mergeCell ref="N75:N77"/>
    <mergeCell ref="K85:K86"/>
    <mergeCell ref="G75:G77"/>
    <mergeCell ref="H75:H77"/>
    <mergeCell ref="I75:I77"/>
    <mergeCell ref="J75:J77"/>
    <mergeCell ref="L85:L86"/>
    <mergeCell ref="E52:E55"/>
    <mergeCell ref="F14:F16"/>
    <mergeCell ref="E46:E49"/>
    <mergeCell ref="F46:F49"/>
    <mergeCell ref="F52:F55"/>
    <mergeCell ref="F75:F77"/>
    <mergeCell ref="B52:B55"/>
    <mergeCell ref="C46:C49"/>
    <mergeCell ref="C52:C55"/>
    <mergeCell ref="B46:B49"/>
    <mergeCell ref="D46:D49"/>
    <mergeCell ref="D52:D55"/>
    <mergeCell ref="F8:H8"/>
    <mergeCell ref="J8:L8"/>
    <mergeCell ref="B7:B9"/>
    <mergeCell ref="C14:C16"/>
    <mergeCell ref="D14:D16"/>
    <mergeCell ref="E14:E16"/>
    <mergeCell ref="C7:C9"/>
    <mergeCell ref="I14:I16"/>
    <mergeCell ref="B14:B16"/>
    <mergeCell ref="G14:G16"/>
    <mergeCell ref="I46:I49"/>
    <mergeCell ref="H14:H16"/>
    <mergeCell ref="J14:J16"/>
    <mergeCell ref="N14:N16"/>
    <mergeCell ref="L14:L16"/>
    <mergeCell ref="O14:O16"/>
    <mergeCell ref="L46:L49"/>
    <mergeCell ref="N46:N49"/>
    <mergeCell ref="O46:O49"/>
    <mergeCell ref="M14:M16"/>
    <mergeCell ref="U7:V7"/>
    <mergeCell ref="U8:U9"/>
    <mergeCell ref="V8:V9"/>
    <mergeCell ref="U14:U16"/>
    <mergeCell ref="V14:V16"/>
    <mergeCell ref="N8:P8"/>
    <mergeCell ref="S14:S16"/>
    <mergeCell ref="T14:T16"/>
    <mergeCell ref="R14:R16"/>
    <mergeCell ref="P14:P16"/>
    <mergeCell ref="U75:U77"/>
    <mergeCell ref="V75:V77"/>
    <mergeCell ref="U85:U86"/>
    <mergeCell ref="V85:V86"/>
    <mergeCell ref="U46:U49"/>
    <mergeCell ref="V46:V49"/>
    <mergeCell ref="U52:U55"/>
    <mergeCell ref="V52:V55"/>
  </mergeCells>
  <phoneticPr fontId="0" type="noConversion"/>
  <pageMargins left="0.39370078740157483" right="0.19685039370078741" top="0.19685039370078741" bottom="0.19685039370078741" header="0.31496062992125984" footer="0.31496062992125984"/>
  <pageSetup paperSize="9" scale="61" orientation="portrait" r:id="rId1"/>
  <headerFooter alignWithMargins="0"/>
  <rowBreaks count="1" manualBreakCount="1">
    <brk id="45" max="21" man="1"/>
  </rowBreaks>
  <colBreaks count="1" manualBreakCount="1">
    <brk id="9" max="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33"/>
  <sheetViews>
    <sheetView tabSelected="1" view="pageBreakPreview" topLeftCell="G1" zoomScaleNormal="100" zoomScaleSheetLayoutView="100" workbookViewId="0">
      <pane ySplit="9" topLeftCell="A10" activePane="bottomLeft" state="frozen"/>
      <selection pane="bottomLeft" activeCell="X319" sqref="X319:Y319"/>
    </sheetView>
  </sheetViews>
  <sheetFormatPr defaultRowHeight="12.75" x14ac:dyDescent="0.2"/>
  <cols>
    <col min="1" max="1" width="5.7109375" customWidth="1"/>
    <col min="2" max="2" width="38.5703125" customWidth="1"/>
    <col min="3" max="3" width="5" customWidth="1"/>
    <col min="4" max="4" width="5.7109375" customWidth="1"/>
    <col min="5" max="5" width="4.5703125" customWidth="1"/>
    <col min="6" max="6" width="9.5703125" customWidth="1"/>
    <col min="7" max="7" width="8.7109375" customWidth="1"/>
    <col min="8" max="8" width="4.7109375" customWidth="1"/>
    <col min="9" max="9" width="13.42578125" customWidth="1"/>
    <col min="10" max="10" width="12.42578125" customWidth="1"/>
    <col min="11" max="12" width="11.140625" customWidth="1"/>
    <col min="13" max="13" width="11.42578125" customWidth="1"/>
    <col min="14" max="14" width="11.7109375" customWidth="1"/>
    <col min="15" max="15" width="11.140625" customWidth="1"/>
    <col min="16" max="18" width="11.85546875" customWidth="1"/>
    <col min="19" max="19" width="11.7109375" customWidth="1"/>
    <col min="20" max="20" width="11.85546875" customWidth="1"/>
    <col min="21" max="21" width="11.5703125" customWidth="1"/>
    <col min="22" max="22" width="12.42578125" customWidth="1"/>
    <col min="23" max="23" width="10.5703125" customWidth="1"/>
    <col min="24" max="24" width="10.85546875" customWidth="1"/>
    <col min="25" max="25" width="12" customWidth="1"/>
    <col min="26" max="26" width="11.5703125" customWidth="1"/>
    <col min="27" max="27" width="13.140625" customWidth="1"/>
    <col min="28" max="28" width="16.7109375" customWidth="1"/>
    <col min="29" max="29" width="17.42578125" customWidth="1"/>
  </cols>
  <sheetData>
    <row r="1" spans="1:29" ht="14.25" customHeight="1" x14ac:dyDescent="0.25">
      <c r="A1" s="54"/>
      <c r="B1" s="54"/>
      <c r="C1" s="54"/>
      <c r="D1" s="54"/>
      <c r="E1" s="1945" t="s">
        <v>113</v>
      </c>
      <c r="F1" s="1945"/>
      <c r="G1" s="1945"/>
      <c r="H1" s="1945"/>
      <c r="I1" s="1945"/>
      <c r="J1" s="1945"/>
      <c r="K1" s="1945"/>
      <c r="L1" s="1945"/>
      <c r="M1" s="1945"/>
      <c r="N1" s="1945"/>
      <c r="O1" s="1945"/>
      <c r="P1" s="1945"/>
      <c r="Q1" s="1945"/>
      <c r="R1" s="1945"/>
      <c r="S1" s="1945"/>
      <c r="T1" s="1945"/>
      <c r="U1" s="1945"/>
      <c r="V1" s="1945"/>
      <c r="W1" s="1945"/>
      <c r="X1" s="1945"/>
      <c r="Y1" s="1945"/>
      <c r="Z1" s="5"/>
    </row>
    <row r="2" spans="1:29" ht="15" customHeight="1" x14ac:dyDescent="0.2">
      <c r="A2" s="54"/>
      <c r="B2" s="54"/>
      <c r="C2" s="54"/>
      <c r="D2" s="54"/>
      <c r="E2" s="1944" t="s">
        <v>343</v>
      </c>
      <c r="F2" s="1944"/>
      <c r="G2" s="1944"/>
      <c r="H2" s="1944"/>
      <c r="I2" s="1944"/>
      <c r="J2" s="1944"/>
      <c r="K2" s="1944"/>
      <c r="L2" s="1944"/>
      <c r="M2" s="1944"/>
      <c r="N2" s="1944"/>
      <c r="O2" s="1944"/>
      <c r="P2" s="1944"/>
      <c r="Q2" s="1944"/>
      <c r="R2" s="1944"/>
      <c r="S2" s="1944"/>
      <c r="T2" s="1944"/>
      <c r="U2" s="1944"/>
      <c r="V2" s="1944"/>
      <c r="W2" s="1944"/>
      <c r="X2" s="1944"/>
      <c r="Y2" s="1944"/>
      <c r="Z2" s="4"/>
    </row>
    <row r="3" spans="1:29" ht="12.75" customHeight="1" x14ac:dyDescent="0.25">
      <c r="A3" s="54"/>
      <c r="B3" s="54"/>
      <c r="C3" s="54"/>
      <c r="D3" s="380"/>
      <c r="E3" s="1945" t="s">
        <v>344</v>
      </c>
      <c r="F3" s="1945"/>
      <c r="G3" s="1945"/>
      <c r="H3" s="1945"/>
      <c r="I3" s="1945"/>
      <c r="J3" s="1945"/>
      <c r="K3" s="1945"/>
      <c r="L3" s="1945"/>
      <c r="M3" s="1945"/>
      <c r="N3" s="1945"/>
      <c r="O3" s="1945"/>
      <c r="P3" s="1945"/>
      <c r="Q3" s="1945"/>
      <c r="R3" s="1945"/>
      <c r="S3" s="1945"/>
      <c r="T3" s="1945"/>
      <c r="U3" s="1945"/>
      <c r="V3" s="1945"/>
      <c r="W3" s="1945"/>
      <c r="X3" s="1945"/>
      <c r="Y3" s="1945"/>
      <c r="Z3" s="5"/>
    </row>
    <row r="4" spans="1:29" ht="20.25" x14ac:dyDescent="0.3">
      <c r="A4" s="54"/>
      <c r="B4" s="54"/>
      <c r="C4" s="54"/>
      <c r="D4" s="54"/>
      <c r="E4" s="54"/>
      <c r="F4" s="54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888"/>
      <c r="Y4" s="888"/>
    </row>
    <row r="5" spans="1:29" ht="18.75" customHeight="1" x14ac:dyDescent="0.3">
      <c r="A5" s="1992" t="s">
        <v>399</v>
      </c>
      <c r="B5" s="1992"/>
      <c r="C5" s="1992"/>
      <c r="D5" s="1992"/>
      <c r="E5" s="1992"/>
      <c r="F5" s="1992"/>
      <c r="G5" s="1992"/>
      <c r="H5" s="1992"/>
      <c r="I5" s="1992"/>
      <c r="J5" s="1992"/>
      <c r="K5" s="1992"/>
      <c r="L5" s="1992"/>
      <c r="M5" s="1992"/>
      <c r="N5" s="1992"/>
      <c r="O5" s="1992"/>
      <c r="P5" s="1992"/>
      <c r="Q5" s="1992"/>
      <c r="R5" s="1992"/>
      <c r="S5" s="1992"/>
      <c r="T5" s="1992"/>
      <c r="U5" s="1992"/>
      <c r="V5" s="1992"/>
      <c r="W5" s="1992"/>
      <c r="X5" s="1992"/>
      <c r="Y5" s="1992"/>
    </row>
    <row r="6" spans="1:29" ht="18.75" customHeight="1" thickBot="1" x14ac:dyDescent="0.3">
      <c r="A6" s="54"/>
      <c r="B6" s="2008"/>
      <c r="C6" s="2008"/>
      <c r="D6" s="2008"/>
      <c r="E6" s="2008"/>
      <c r="F6" s="2008"/>
      <c r="G6" s="2008"/>
      <c r="H6" s="2008"/>
      <c r="I6" s="2008"/>
      <c r="J6" s="2008"/>
      <c r="K6" s="2008"/>
      <c r="L6" s="2008"/>
      <c r="M6" s="2008"/>
      <c r="N6" s="2008"/>
      <c r="O6" s="2008"/>
      <c r="P6" s="2008"/>
      <c r="Q6" s="2008"/>
      <c r="R6" s="2008"/>
      <c r="S6" s="56"/>
      <c r="T6" s="56"/>
      <c r="U6" s="56"/>
      <c r="V6" s="1993" t="s">
        <v>416</v>
      </c>
      <c r="W6" s="1994"/>
      <c r="X6" s="1994"/>
      <c r="Y6" s="1994"/>
    </row>
    <row r="7" spans="1:29" ht="15" thickBot="1" x14ac:dyDescent="0.25">
      <c r="A7" s="1998" t="s">
        <v>1</v>
      </c>
      <c r="B7" s="57"/>
      <c r="C7" s="1998" t="s">
        <v>111</v>
      </c>
      <c r="D7" s="213" t="s">
        <v>22</v>
      </c>
      <c r="E7" s="213" t="s">
        <v>106</v>
      </c>
      <c r="F7" s="2001" t="s">
        <v>0</v>
      </c>
      <c r="G7" s="213" t="s">
        <v>4</v>
      </c>
      <c r="H7" s="214" t="s">
        <v>220</v>
      </c>
      <c r="I7" s="2013" t="s">
        <v>195</v>
      </c>
      <c r="J7" s="2014"/>
      <c r="K7" s="2014"/>
      <c r="L7" s="2014"/>
      <c r="M7" s="2014"/>
      <c r="N7" s="2014"/>
      <c r="O7" s="2014"/>
      <c r="P7" s="2014"/>
      <c r="Q7" s="2014"/>
      <c r="R7" s="2014"/>
      <c r="S7" s="2014"/>
      <c r="T7" s="2014"/>
      <c r="U7" s="2014"/>
      <c r="V7" s="2014"/>
      <c r="W7" s="2014"/>
      <c r="X7" s="2014"/>
      <c r="Y7" s="2015"/>
      <c r="Z7" s="1958"/>
      <c r="AA7" s="1959"/>
    </row>
    <row r="8" spans="1:29" ht="15" thickBot="1" x14ac:dyDescent="0.25">
      <c r="A8" s="1999"/>
      <c r="B8" s="58"/>
      <c r="C8" s="1999"/>
      <c r="D8" s="216" t="s">
        <v>23</v>
      </c>
      <c r="E8" s="213" t="s">
        <v>24</v>
      </c>
      <c r="F8" s="2002"/>
      <c r="G8" s="215" t="s">
        <v>5</v>
      </c>
      <c r="H8" s="216" t="s">
        <v>221</v>
      </c>
      <c r="I8" s="2004" t="s">
        <v>345</v>
      </c>
      <c r="J8" s="564" t="s">
        <v>210</v>
      </c>
      <c r="K8" s="1996" t="s">
        <v>131</v>
      </c>
      <c r="L8" s="1996"/>
      <c r="M8" s="1996"/>
      <c r="N8" s="564" t="s">
        <v>211</v>
      </c>
      <c r="O8" s="2006" t="s">
        <v>131</v>
      </c>
      <c r="P8" s="2007"/>
      <c r="Q8" s="1996"/>
      <c r="R8" s="564" t="s">
        <v>212</v>
      </c>
      <c r="S8" s="1996" t="s">
        <v>131</v>
      </c>
      <c r="T8" s="1996"/>
      <c r="U8" s="1996"/>
      <c r="V8" s="568" t="s">
        <v>213</v>
      </c>
      <c r="W8" s="1995" t="s">
        <v>131</v>
      </c>
      <c r="X8" s="1996"/>
      <c r="Y8" s="1997"/>
      <c r="Z8" s="1960" t="s">
        <v>346</v>
      </c>
      <c r="AA8" s="1962" t="s">
        <v>398</v>
      </c>
    </row>
    <row r="9" spans="1:29" ht="19.5" customHeight="1" thickBot="1" x14ac:dyDescent="0.25">
      <c r="A9" s="2000"/>
      <c r="B9" s="59"/>
      <c r="C9" s="2000"/>
      <c r="D9" s="218"/>
      <c r="E9" s="217" t="s">
        <v>23</v>
      </c>
      <c r="F9" s="2003"/>
      <c r="G9" s="217"/>
      <c r="H9" s="218"/>
      <c r="I9" s="2005"/>
      <c r="J9" s="565" t="s">
        <v>196</v>
      </c>
      <c r="K9" s="101" t="s">
        <v>197</v>
      </c>
      <c r="L9" s="154" t="s">
        <v>198</v>
      </c>
      <c r="M9" s="101" t="s">
        <v>199</v>
      </c>
      <c r="N9" s="565" t="s">
        <v>196</v>
      </c>
      <c r="O9" s="763" t="s">
        <v>200</v>
      </c>
      <c r="P9" s="763" t="s">
        <v>201</v>
      </c>
      <c r="Q9" s="102" t="s">
        <v>202</v>
      </c>
      <c r="R9" s="565" t="s">
        <v>196</v>
      </c>
      <c r="S9" s="103" t="s">
        <v>203</v>
      </c>
      <c r="T9" s="105" t="s">
        <v>204</v>
      </c>
      <c r="U9" s="103" t="s">
        <v>205</v>
      </c>
      <c r="V9" s="569" t="s">
        <v>196</v>
      </c>
      <c r="W9" s="104" t="s">
        <v>206</v>
      </c>
      <c r="X9" s="105" t="s">
        <v>207</v>
      </c>
      <c r="Y9" s="102" t="s">
        <v>208</v>
      </c>
      <c r="Z9" s="1961"/>
      <c r="AA9" s="1963"/>
    </row>
    <row r="10" spans="1:29" ht="30" thickBot="1" x14ac:dyDescent="0.3">
      <c r="A10" s="444" t="s">
        <v>19</v>
      </c>
      <c r="B10" s="445" t="s">
        <v>291</v>
      </c>
      <c r="C10" s="446">
        <v>963</v>
      </c>
      <c r="D10" s="448" t="s">
        <v>33</v>
      </c>
      <c r="E10" s="447" t="s">
        <v>26</v>
      </c>
      <c r="F10" s="1431" t="s">
        <v>28</v>
      </c>
      <c r="G10" s="447" t="s">
        <v>29</v>
      </c>
      <c r="H10" s="448" t="s">
        <v>29</v>
      </c>
      <c r="I10" s="1718">
        <f t="shared" ref="I10:AA10" si="0">I12+I25+I40+I96+I83+I111+I89</f>
        <v>2873623.9499999997</v>
      </c>
      <c r="J10" s="302">
        <f t="shared" si="0"/>
        <v>673132.55</v>
      </c>
      <c r="K10" s="302">
        <f t="shared" si="0"/>
        <v>310001.49</v>
      </c>
      <c r="L10" s="302">
        <f t="shared" si="0"/>
        <v>274290.20999999996</v>
      </c>
      <c r="M10" s="302">
        <f t="shared" si="0"/>
        <v>88840.85</v>
      </c>
      <c r="N10" s="302">
        <f t="shared" si="0"/>
        <v>624393.59</v>
      </c>
      <c r="O10" s="302">
        <f t="shared" si="0"/>
        <v>233532.21</v>
      </c>
      <c r="P10" s="302">
        <f t="shared" si="0"/>
        <v>178891.08000000002</v>
      </c>
      <c r="Q10" s="302">
        <f t="shared" si="0"/>
        <v>211970.3</v>
      </c>
      <c r="R10" s="302">
        <f t="shared" si="0"/>
        <v>846959.75</v>
      </c>
      <c r="S10" s="302">
        <f t="shared" si="0"/>
        <v>305776.21000000002</v>
      </c>
      <c r="T10" s="302">
        <f t="shared" si="0"/>
        <v>299472.7</v>
      </c>
      <c r="U10" s="302">
        <f t="shared" si="0"/>
        <v>241710.84000000003</v>
      </c>
      <c r="V10" s="302">
        <f t="shared" si="0"/>
        <v>729138.06</v>
      </c>
      <c r="W10" s="302">
        <f t="shared" si="0"/>
        <v>73010.05</v>
      </c>
      <c r="X10" s="302">
        <f t="shared" si="0"/>
        <v>382152.54000000004</v>
      </c>
      <c r="Y10" s="302">
        <f t="shared" si="0"/>
        <v>273975.47000000003</v>
      </c>
      <c r="Z10" s="302">
        <f t="shared" si="0"/>
        <v>2887953</v>
      </c>
      <c r="AA10" s="302">
        <f t="shared" si="0"/>
        <v>2887953</v>
      </c>
      <c r="AB10" s="609"/>
      <c r="AC10" s="609"/>
    </row>
    <row r="11" spans="1:29" ht="18.75" thickBot="1" x14ac:dyDescent="0.3">
      <c r="A11" s="500"/>
      <c r="B11" s="855" t="s">
        <v>406</v>
      </c>
      <c r="C11" s="499"/>
      <c r="D11" s="1512"/>
      <c r="E11" s="1419"/>
      <c r="F11" s="677"/>
      <c r="G11" s="1419"/>
      <c r="H11" s="1582"/>
      <c r="I11" s="1719">
        <f>I12+I25+I40</f>
        <v>2758809.42</v>
      </c>
      <c r="J11" s="303">
        <f t="shared" ref="J11:AA11" si="1">J12+J25+J40</f>
        <v>655882.55000000005</v>
      </c>
      <c r="K11" s="303">
        <f t="shared" si="1"/>
        <v>304251.49</v>
      </c>
      <c r="L11" s="303">
        <f t="shared" si="1"/>
        <v>268540.20999999996</v>
      </c>
      <c r="M11" s="303">
        <f t="shared" si="1"/>
        <v>83090.850000000006</v>
      </c>
      <c r="N11" s="856">
        <f t="shared" si="1"/>
        <v>578093.59</v>
      </c>
      <c r="O11" s="688">
        <f t="shared" si="1"/>
        <v>197782.21</v>
      </c>
      <c r="P11" s="688">
        <f t="shared" si="1"/>
        <v>178891.08000000002</v>
      </c>
      <c r="Q11" s="303">
        <f t="shared" si="1"/>
        <v>201420.3</v>
      </c>
      <c r="R11" s="856">
        <f t="shared" si="1"/>
        <v>819297.75</v>
      </c>
      <c r="S11" s="737">
        <f t="shared" si="1"/>
        <v>296226.21000000002</v>
      </c>
      <c r="T11" s="303">
        <f t="shared" si="1"/>
        <v>289884.7</v>
      </c>
      <c r="U11" s="303">
        <f t="shared" si="1"/>
        <v>233186.84000000003</v>
      </c>
      <c r="V11" s="570">
        <f t="shared" si="1"/>
        <v>705535.53</v>
      </c>
      <c r="W11" s="303">
        <f t="shared" si="1"/>
        <v>68010.05</v>
      </c>
      <c r="X11" s="303">
        <f t="shared" si="1"/>
        <v>377152.54000000004</v>
      </c>
      <c r="Y11" s="303">
        <f t="shared" si="1"/>
        <v>260372.94</v>
      </c>
      <c r="Z11" s="909">
        <f t="shared" si="1"/>
        <v>2779000</v>
      </c>
      <c r="AA11" s="910">
        <f t="shared" si="1"/>
        <v>2779000</v>
      </c>
      <c r="AB11" s="609"/>
      <c r="AC11" s="609"/>
    </row>
    <row r="12" spans="1:29" ht="12.75" customHeight="1" x14ac:dyDescent="0.25">
      <c r="A12" s="1951" t="s">
        <v>3</v>
      </c>
      <c r="B12" s="1949" t="s">
        <v>271</v>
      </c>
      <c r="C12" s="1971">
        <v>963</v>
      </c>
      <c r="D12" s="1947" t="s">
        <v>33</v>
      </c>
      <c r="E12" s="1969" t="s">
        <v>34</v>
      </c>
      <c r="F12" s="1967" t="s">
        <v>28</v>
      </c>
      <c r="G12" s="1969" t="s">
        <v>29</v>
      </c>
      <c r="H12" s="1973" t="s">
        <v>29</v>
      </c>
      <c r="I12" s="1975">
        <f t="shared" ref="I12:V12" si="2">I14</f>
        <v>778151.61</v>
      </c>
      <c r="J12" s="1954">
        <f t="shared" si="2"/>
        <v>189043</v>
      </c>
      <c r="K12" s="1956">
        <f t="shared" si="2"/>
        <v>77422</v>
      </c>
      <c r="L12" s="1954">
        <f t="shared" si="2"/>
        <v>75421</v>
      </c>
      <c r="M12" s="2011">
        <f t="shared" si="2"/>
        <v>36200</v>
      </c>
      <c r="N12" s="1954">
        <f t="shared" si="2"/>
        <v>183883</v>
      </c>
      <c r="O12" s="2009">
        <f t="shared" si="2"/>
        <v>65711</v>
      </c>
      <c r="P12" s="2009">
        <f t="shared" si="2"/>
        <v>38961</v>
      </c>
      <c r="Q12" s="1954">
        <f t="shared" si="2"/>
        <v>79211</v>
      </c>
      <c r="R12" s="1954">
        <f t="shared" si="2"/>
        <v>202282</v>
      </c>
      <c r="S12" s="1956">
        <f t="shared" si="2"/>
        <v>144162</v>
      </c>
      <c r="T12" s="1954">
        <f t="shared" si="2"/>
        <v>6954</v>
      </c>
      <c r="U12" s="1956">
        <f t="shared" si="2"/>
        <v>51166</v>
      </c>
      <c r="V12" s="1964">
        <f t="shared" si="2"/>
        <v>202943.61</v>
      </c>
      <c r="W12" s="1954">
        <f>W14</f>
        <v>38711</v>
      </c>
      <c r="X12" s="1954">
        <f>X14</f>
        <v>98321</v>
      </c>
      <c r="Y12" s="1954">
        <f>Y14</f>
        <v>65911.61</v>
      </c>
      <c r="Z12" s="1964">
        <f>Z14</f>
        <v>695190</v>
      </c>
      <c r="AA12" s="1954">
        <f>AA14</f>
        <v>695190</v>
      </c>
      <c r="AB12" s="609"/>
      <c r="AC12" s="609"/>
    </row>
    <row r="13" spans="1:29" ht="31.5" customHeight="1" thickBot="1" x14ac:dyDescent="0.3">
      <c r="A13" s="1952"/>
      <c r="B13" s="1950"/>
      <c r="C13" s="1972"/>
      <c r="D13" s="1948"/>
      <c r="E13" s="1970"/>
      <c r="F13" s="1968"/>
      <c r="G13" s="1970"/>
      <c r="H13" s="1974"/>
      <c r="I13" s="1976"/>
      <c r="J13" s="1955"/>
      <c r="K13" s="1957"/>
      <c r="L13" s="1955"/>
      <c r="M13" s="2012"/>
      <c r="N13" s="1955"/>
      <c r="O13" s="2010"/>
      <c r="P13" s="2010"/>
      <c r="Q13" s="1955"/>
      <c r="R13" s="1955"/>
      <c r="S13" s="1957"/>
      <c r="T13" s="1955"/>
      <c r="U13" s="1957"/>
      <c r="V13" s="1965"/>
      <c r="W13" s="1955"/>
      <c r="X13" s="1955"/>
      <c r="Y13" s="1955"/>
      <c r="Z13" s="1965"/>
      <c r="AA13" s="1955"/>
      <c r="AB13" s="609"/>
      <c r="AC13" s="609"/>
    </row>
    <row r="14" spans="1:29" ht="43.5" customHeight="1" thickBot="1" x14ac:dyDescent="0.3">
      <c r="A14" s="1952"/>
      <c r="B14" s="60" t="s">
        <v>270</v>
      </c>
      <c r="C14" s="61">
        <v>963</v>
      </c>
      <c r="D14" s="1514" t="s">
        <v>33</v>
      </c>
      <c r="E14" s="1584" t="s">
        <v>34</v>
      </c>
      <c r="F14" s="1646" t="s">
        <v>292</v>
      </c>
      <c r="G14" s="1584" t="s">
        <v>29</v>
      </c>
      <c r="H14" s="1646" t="s">
        <v>29</v>
      </c>
      <c r="I14" s="1722">
        <f t="shared" ref="I14:AA14" si="3">I16</f>
        <v>778151.61</v>
      </c>
      <c r="J14" s="1001">
        <f t="shared" si="3"/>
        <v>189043</v>
      </c>
      <c r="K14" s="1002">
        <f t="shared" si="3"/>
        <v>77422</v>
      </c>
      <c r="L14" s="1003">
        <f t="shared" si="3"/>
        <v>75421</v>
      </c>
      <c r="M14" s="1004">
        <f t="shared" si="3"/>
        <v>36200</v>
      </c>
      <c r="N14" s="1001">
        <f t="shared" si="3"/>
        <v>183883</v>
      </c>
      <c r="O14" s="1003">
        <f t="shared" si="3"/>
        <v>65711</v>
      </c>
      <c r="P14" s="1003">
        <f t="shared" si="3"/>
        <v>38961</v>
      </c>
      <c r="Q14" s="1003">
        <f t="shared" si="3"/>
        <v>79211</v>
      </c>
      <c r="R14" s="1001">
        <f t="shared" si="3"/>
        <v>202282</v>
      </c>
      <c r="S14" s="1002">
        <f t="shared" si="3"/>
        <v>144162</v>
      </c>
      <c r="T14" s="1003">
        <f t="shared" si="3"/>
        <v>6954</v>
      </c>
      <c r="U14" s="1002">
        <f t="shared" si="3"/>
        <v>51166</v>
      </c>
      <c r="V14" s="1006">
        <f t="shared" si="3"/>
        <v>202943.61</v>
      </c>
      <c r="W14" s="1007">
        <f t="shared" si="3"/>
        <v>38711</v>
      </c>
      <c r="X14" s="1003">
        <f t="shared" si="3"/>
        <v>98321</v>
      </c>
      <c r="Y14" s="1003">
        <f t="shared" si="3"/>
        <v>65911.61</v>
      </c>
      <c r="Z14" s="1008">
        <f t="shared" si="3"/>
        <v>695190</v>
      </c>
      <c r="AA14" s="1009">
        <f t="shared" si="3"/>
        <v>695190</v>
      </c>
      <c r="AB14" s="609"/>
      <c r="AC14" s="609"/>
    </row>
    <row r="15" spans="1:29" ht="18.75" hidden="1" thickBot="1" x14ac:dyDescent="0.3">
      <c r="A15" s="1952"/>
      <c r="B15" s="62"/>
      <c r="C15" s="63"/>
      <c r="D15" s="1515"/>
      <c r="E15" s="1585"/>
      <c r="F15" s="1647"/>
      <c r="G15" s="1585"/>
      <c r="H15" s="1647"/>
      <c r="I15" s="1723"/>
      <c r="J15" s="1010"/>
      <c r="K15" s="1011"/>
      <c r="L15" s="1012"/>
      <c r="M15" s="1013"/>
      <c r="N15" s="1010"/>
      <c r="O15" s="1014"/>
      <c r="P15" s="1014"/>
      <c r="Q15" s="1012"/>
      <c r="R15" s="1010"/>
      <c r="S15" s="1011"/>
      <c r="T15" s="1012"/>
      <c r="U15" s="1011"/>
      <c r="V15" s="1015"/>
      <c r="W15" s="1016"/>
      <c r="X15" s="1017"/>
      <c r="Y15" s="1017"/>
      <c r="Z15" s="894"/>
      <c r="AA15" s="895"/>
      <c r="AB15" s="609"/>
      <c r="AC15" s="609"/>
    </row>
    <row r="16" spans="1:29" ht="42" customHeight="1" x14ac:dyDescent="0.25">
      <c r="A16" s="1952"/>
      <c r="B16" s="404" t="s">
        <v>293</v>
      </c>
      <c r="C16" s="64">
        <v>963</v>
      </c>
      <c r="D16" s="1516" t="s">
        <v>33</v>
      </c>
      <c r="E16" s="496" t="s">
        <v>34</v>
      </c>
      <c r="F16" s="705" t="s">
        <v>269</v>
      </c>
      <c r="G16" s="1708" t="s">
        <v>29</v>
      </c>
      <c r="H16" s="722" t="s">
        <v>29</v>
      </c>
      <c r="I16" s="1724">
        <f>I17</f>
        <v>778151.61</v>
      </c>
      <c r="J16" s="211">
        <f t="shared" ref="J16:AA16" si="4">J17</f>
        <v>189043</v>
      </c>
      <c r="K16" s="260">
        <f t="shared" si="4"/>
        <v>77422</v>
      </c>
      <c r="L16" s="260">
        <f t="shared" si="4"/>
        <v>75421</v>
      </c>
      <c r="M16" s="260">
        <f t="shared" si="4"/>
        <v>36200</v>
      </c>
      <c r="N16" s="211">
        <f t="shared" si="4"/>
        <v>183883</v>
      </c>
      <c r="O16" s="311">
        <f t="shared" si="4"/>
        <v>65711</v>
      </c>
      <c r="P16" s="311">
        <f t="shared" si="4"/>
        <v>38961</v>
      </c>
      <c r="Q16" s="260">
        <f t="shared" si="4"/>
        <v>79211</v>
      </c>
      <c r="R16" s="211">
        <f t="shared" si="4"/>
        <v>202282</v>
      </c>
      <c r="S16" s="738">
        <f t="shared" si="4"/>
        <v>144162</v>
      </c>
      <c r="T16" s="260">
        <f t="shared" si="4"/>
        <v>6954</v>
      </c>
      <c r="U16" s="260">
        <f t="shared" si="4"/>
        <v>51166</v>
      </c>
      <c r="V16" s="334">
        <f t="shared" si="4"/>
        <v>202943.61</v>
      </c>
      <c r="W16" s="260">
        <f t="shared" si="4"/>
        <v>38711</v>
      </c>
      <c r="X16" s="260">
        <f t="shared" si="4"/>
        <v>98321</v>
      </c>
      <c r="Y16" s="260">
        <f t="shared" si="4"/>
        <v>65911.61</v>
      </c>
      <c r="Z16" s="1018">
        <f t="shared" si="4"/>
        <v>695190</v>
      </c>
      <c r="AA16" s="900">
        <f t="shared" si="4"/>
        <v>695190</v>
      </c>
      <c r="AB16" s="609"/>
      <c r="AC16" s="609"/>
    </row>
    <row r="17" spans="1:29" ht="58.5" customHeight="1" x14ac:dyDescent="0.25">
      <c r="A17" s="1952"/>
      <c r="B17" s="48" t="s">
        <v>267</v>
      </c>
      <c r="C17" s="65">
        <v>963</v>
      </c>
      <c r="D17" s="1517" t="s">
        <v>33</v>
      </c>
      <c r="E17" s="1586" t="s">
        <v>34</v>
      </c>
      <c r="F17" s="675" t="s">
        <v>269</v>
      </c>
      <c r="G17" s="65">
        <v>121</v>
      </c>
      <c r="H17" s="675" t="s">
        <v>29</v>
      </c>
      <c r="I17" s="1725">
        <f>I22+I23</f>
        <v>778151.61</v>
      </c>
      <c r="J17" s="212">
        <f t="shared" ref="J17:AA17" si="5">J22+J23</f>
        <v>189043</v>
      </c>
      <c r="K17" s="1019">
        <f t="shared" si="5"/>
        <v>77422</v>
      </c>
      <c r="L17" s="262">
        <f t="shared" si="5"/>
        <v>75421</v>
      </c>
      <c r="M17" s="263">
        <f t="shared" si="5"/>
        <v>36200</v>
      </c>
      <c r="N17" s="212">
        <f t="shared" si="5"/>
        <v>183883</v>
      </c>
      <c r="O17" s="311">
        <f t="shared" si="5"/>
        <v>65711</v>
      </c>
      <c r="P17" s="311">
        <f t="shared" si="5"/>
        <v>38961</v>
      </c>
      <c r="Q17" s="262">
        <f t="shared" si="5"/>
        <v>79211</v>
      </c>
      <c r="R17" s="212">
        <f t="shared" si="5"/>
        <v>202282</v>
      </c>
      <c r="S17" s="1019">
        <f t="shared" si="5"/>
        <v>144162</v>
      </c>
      <c r="T17" s="262">
        <f t="shared" si="5"/>
        <v>6954</v>
      </c>
      <c r="U17" s="1019">
        <f t="shared" si="5"/>
        <v>51166</v>
      </c>
      <c r="V17" s="566">
        <f t="shared" si="5"/>
        <v>202943.61</v>
      </c>
      <c r="W17" s="258">
        <f t="shared" si="5"/>
        <v>38711</v>
      </c>
      <c r="X17" s="262">
        <f t="shared" si="5"/>
        <v>98321</v>
      </c>
      <c r="Y17" s="262">
        <f t="shared" si="5"/>
        <v>65911.61</v>
      </c>
      <c r="Z17" s="1020">
        <f t="shared" si="5"/>
        <v>695190</v>
      </c>
      <c r="AA17" s="255">
        <f t="shared" si="5"/>
        <v>695190</v>
      </c>
      <c r="AB17" s="609"/>
      <c r="AC17" s="609"/>
    </row>
    <row r="18" spans="1:29" ht="18" hidden="1" x14ac:dyDescent="0.25">
      <c r="A18" s="1952"/>
      <c r="B18" s="50" t="s">
        <v>53</v>
      </c>
      <c r="C18" s="72">
        <v>963</v>
      </c>
      <c r="D18" s="1460" t="s">
        <v>33</v>
      </c>
      <c r="E18" s="1475" t="s">
        <v>34</v>
      </c>
      <c r="F18" s="1488" t="s">
        <v>71</v>
      </c>
      <c r="G18" s="113">
        <v>121</v>
      </c>
      <c r="H18" s="907">
        <v>200</v>
      </c>
      <c r="I18" s="1726">
        <f>I19</f>
        <v>778151.61</v>
      </c>
      <c r="J18" s="1021">
        <f>J19</f>
        <v>189043</v>
      </c>
      <c r="K18" s="304"/>
      <c r="L18" s="1022"/>
      <c r="M18" s="364"/>
      <c r="N18" s="1021">
        <f>N19</f>
        <v>183883</v>
      </c>
      <c r="O18" s="98"/>
      <c r="P18" s="98"/>
      <c r="Q18" s="1022"/>
      <c r="R18" s="1021">
        <f>R19</f>
        <v>202282</v>
      </c>
      <c r="S18" s="304"/>
      <c r="T18" s="1022"/>
      <c r="U18" s="304"/>
      <c r="V18" s="1023">
        <f>V19</f>
        <v>202943.61</v>
      </c>
      <c r="W18" s="1024"/>
      <c r="X18" s="265"/>
      <c r="Y18" s="265"/>
      <c r="Z18" s="894"/>
      <c r="AA18" s="895"/>
      <c r="AB18" s="609"/>
      <c r="AC18" s="609"/>
    </row>
    <row r="19" spans="1:29" ht="18" hidden="1" x14ac:dyDescent="0.25">
      <c r="A19" s="1952"/>
      <c r="B19" s="71" t="s">
        <v>6</v>
      </c>
      <c r="C19" s="72">
        <v>963</v>
      </c>
      <c r="D19" s="1518" t="s">
        <v>33</v>
      </c>
      <c r="E19" s="1587" t="s">
        <v>34</v>
      </c>
      <c r="F19" s="706" t="s">
        <v>71</v>
      </c>
      <c r="G19" s="72">
        <v>121</v>
      </c>
      <c r="H19" s="680">
        <v>210</v>
      </c>
      <c r="I19" s="1727">
        <f>I22+I23</f>
        <v>778151.61</v>
      </c>
      <c r="J19" s="1025">
        <f>J22+J23</f>
        <v>189043</v>
      </c>
      <c r="K19" s="156"/>
      <c r="L19" s="98"/>
      <c r="M19" s="222"/>
      <c r="N19" s="1025">
        <f>N22+N23</f>
        <v>183883</v>
      </c>
      <c r="O19" s="98"/>
      <c r="P19" s="98"/>
      <c r="Q19" s="98"/>
      <c r="R19" s="1025">
        <f>R22+R23</f>
        <v>202282</v>
      </c>
      <c r="S19" s="156"/>
      <c r="T19" s="98"/>
      <c r="U19" s="156"/>
      <c r="V19" s="1027">
        <f>V22+V23</f>
        <v>202943.61</v>
      </c>
      <c r="W19" s="233"/>
      <c r="X19" s="82"/>
      <c r="Y19" s="82"/>
      <c r="Z19" s="894"/>
      <c r="AA19" s="895"/>
      <c r="AB19" s="609"/>
      <c r="AC19" s="609"/>
    </row>
    <row r="20" spans="1:29" ht="18" x14ac:dyDescent="0.25">
      <c r="A20" s="1952"/>
      <c r="B20" s="71" t="s">
        <v>53</v>
      </c>
      <c r="C20" s="384">
        <v>963</v>
      </c>
      <c r="D20" s="1519" t="s">
        <v>33</v>
      </c>
      <c r="E20" s="1588" t="s">
        <v>34</v>
      </c>
      <c r="F20" s="866" t="s">
        <v>269</v>
      </c>
      <c r="G20" s="384">
        <v>121</v>
      </c>
      <c r="H20" s="680">
        <v>200</v>
      </c>
      <c r="I20" s="1727">
        <f>I22+I23</f>
        <v>778151.61</v>
      </c>
      <c r="J20" s="1025">
        <f t="shared" ref="J20:AA20" si="6">J22+J23</f>
        <v>189043</v>
      </c>
      <c r="K20" s="98">
        <f t="shared" si="6"/>
        <v>77422</v>
      </c>
      <c r="L20" s="98">
        <f t="shared" si="6"/>
        <v>75421</v>
      </c>
      <c r="M20" s="98">
        <f t="shared" si="6"/>
        <v>36200</v>
      </c>
      <c r="N20" s="1025">
        <f t="shared" si="6"/>
        <v>183883</v>
      </c>
      <c r="O20" s="98">
        <f t="shared" si="6"/>
        <v>65711</v>
      </c>
      <c r="P20" s="98">
        <f t="shared" si="6"/>
        <v>38961</v>
      </c>
      <c r="Q20" s="98">
        <f t="shared" si="6"/>
        <v>79211</v>
      </c>
      <c r="R20" s="1025">
        <f t="shared" si="6"/>
        <v>202282</v>
      </c>
      <c r="S20" s="222">
        <f t="shared" si="6"/>
        <v>144162</v>
      </c>
      <c r="T20" s="98">
        <f t="shared" si="6"/>
        <v>6954</v>
      </c>
      <c r="U20" s="98">
        <f t="shared" si="6"/>
        <v>51166</v>
      </c>
      <c r="V20" s="1027">
        <f t="shared" si="6"/>
        <v>202943.61</v>
      </c>
      <c r="W20" s="98">
        <f t="shared" si="6"/>
        <v>38711</v>
      </c>
      <c r="X20" s="98">
        <f t="shared" si="6"/>
        <v>98321</v>
      </c>
      <c r="Y20" s="98">
        <f t="shared" si="6"/>
        <v>65911.61</v>
      </c>
      <c r="Z20" s="1028">
        <f t="shared" si="6"/>
        <v>695190</v>
      </c>
      <c r="AA20" s="1029">
        <f t="shared" si="6"/>
        <v>695190</v>
      </c>
      <c r="AB20" s="609"/>
      <c r="AC20" s="609"/>
    </row>
    <row r="21" spans="1:29" ht="30" x14ac:dyDescent="0.25">
      <c r="A21" s="1952"/>
      <c r="B21" s="49" t="s">
        <v>299</v>
      </c>
      <c r="C21" s="384">
        <v>963</v>
      </c>
      <c r="D21" s="1519" t="s">
        <v>33</v>
      </c>
      <c r="E21" s="1588" t="s">
        <v>34</v>
      </c>
      <c r="F21" s="866" t="s">
        <v>269</v>
      </c>
      <c r="G21" s="384">
        <v>121</v>
      </c>
      <c r="H21" s="1659">
        <v>210</v>
      </c>
      <c r="I21" s="1728">
        <f>I22</f>
        <v>620179</v>
      </c>
      <c r="J21" s="1030">
        <f t="shared" ref="J21:AA21" si="7">J22</f>
        <v>174843</v>
      </c>
      <c r="K21" s="488">
        <f t="shared" si="7"/>
        <v>77422</v>
      </c>
      <c r="L21" s="488">
        <f t="shared" si="7"/>
        <v>75421</v>
      </c>
      <c r="M21" s="488">
        <f t="shared" si="7"/>
        <v>22000</v>
      </c>
      <c r="N21" s="1030">
        <f t="shared" si="7"/>
        <v>116133</v>
      </c>
      <c r="O21" s="488">
        <f t="shared" si="7"/>
        <v>38711</v>
      </c>
      <c r="P21" s="488">
        <f t="shared" si="7"/>
        <v>38711</v>
      </c>
      <c r="Q21" s="488">
        <f t="shared" si="7"/>
        <v>38711</v>
      </c>
      <c r="R21" s="1030">
        <f t="shared" si="7"/>
        <v>148582</v>
      </c>
      <c r="S21" s="1031">
        <f t="shared" si="7"/>
        <v>126462</v>
      </c>
      <c r="T21" s="1031">
        <f t="shared" si="7"/>
        <v>0</v>
      </c>
      <c r="U21" s="1031">
        <f t="shared" si="7"/>
        <v>22120</v>
      </c>
      <c r="V21" s="1032">
        <f t="shared" si="7"/>
        <v>180621</v>
      </c>
      <c r="W21" s="488">
        <f t="shared" si="7"/>
        <v>38711</v>
      </c>
      <c r="X21" s="488">
        <f t="shared" si="7"/>
        <v>92421</v>
      </c>
      <c r="Y21" s="488">
        <f t="shared" si="7"/>
        <v>49489</v>
      </c>
      <c r="Z21" s="894">
        <f t="shared" si="7"/>
        <v>533940</v>
      </c>
      <c r="AA21" s="895">
        <f t="shared" si="7"/>
        <v>533940</v>
      </c>
      <c r="AB21" s="609"/>
      <c r="AC21" s="609"/>
    </row>
    <row r="22" spans="1:29" ht="16.5" customHeight="1" x14ac:dyDescent="0.25">
      <c r="A22" s="1952"/>
      <c r="B22" s="71" t="s">
        <v>2</v>
      </c>
      <c r="C22" s="72">
        <v>963</v>
      </c>
      <c r="D22" s="1518" t="s">
        <v>33</v>
      </c>
      <c r="E22" s="1587" t="s">
        <v>34</v>
      </c>
      <c r="F22" s="706" t="s">
        <v>269</v>
      </c>
      <c r="G22" s="72">
        <v>121</v>
      </c>
      <c r="H22" s="680">
        <v>211</v>
      </c>
      <c r="I22" s="1729">
        <f>J22+N22+R22+V22</f>
        <v>620179</v>
      </c>
      <c r="J22" s="1352">
        <f>K22+L22+M22</f>
        <v>174843</v>
      </c>
      <c r="K22" s="1353">
        <v>77422</v>
      </c>
      <c r="L22" s="1314">
        <v>75421</v>
      </c>
      <c r="M22" s="1333">
        <v>22000</v>
      </c>
      <c r="N22" s="1352">
        <f>O22+P22+Q22</f>
        <v>116133</v>
      </c>
      <c r="O22" s="1314">
        <v>38711</v>
      </c>
      <c r="P22" s="1314">
        <v>38711</v>
      </c>
      <c r="Q22" s="1333">
        <v>38711</v>
      </c>
      <c r="R22" s="1352">
        <f>S22+T22+U22</f>
        <v>148582</v>
      </c>
      <c r="S22" s="1353">
        <v>126462</v>
      </c>
      <c r="T22" s="1314">
        <v>0</v>
      </c>
      <c r="U22" s="1333">
        <v>22120</v>
      </c>
      <c r="V22" s="1025">
        <f>W22+X22+Y22</f>
        <v>180621</v>
      </c>
      <c r="W22" s="1353">
        <v>38711</v>
      </c>
      <c r="X22" s="1314">
        <v>92421</v>
      </c>
      <c r="Y22" s="222">
        <v>49489</v>
      </c>
      <c r="Z22" s="894">
        <v>533940</v>
      </c>
      <c r="AA22" s="895">
        <v>533940</v>
      </c>
      <c r="AB22" s="609"/>
      <c r="AC22" s="609"/>
    </row>
    <row r="23" spans="1:29" ht="18.75" thickBot="1" x14ac:dyDescent="0.3">
      <c r="A23" s="1953"/>
      <c r="B23" s="51" t="s">
        <v>297</v>
      </c>
      <c r="C23" s="74">
        <v>963</v>
      </c>
      <c r="D23" s="1460" t="s">
        <v>33</v>
      </c>
      <c r="E23" s="1475" t="s">
        <v>34</v>
      </c>
      <c r="F23" s="1488" t="s">
        <v>269</v>
      </c>
      <c r="G23" s="113">
        <v>121</v>
      </c>
      <c r="H23" s="708">
        <v>213</v>
      </c>
      <c r="I23" s="1730">
        <f>J23+N23+R23+V23</f>
        <v>157972.60999999999</v>
      </c>
      <c r="J23" s="1356">
        <f>K23+L23+M23</f>
        <v>14200</v>
      </c>
      <c r="K23" s="1357">
        <v>0</v>
      </c>
      <c r="L23" s="1315">
        <v>0</v>
      </c>
      <c r="M23" s="1334">
        <v>14200</v>
      </c>
      <c r="N23" s="1356">
        <f>O23+P23+Q23</f>
        <v>67750</v>
      </c>
      <c r="O23" s="1315">
        <v>27000</v>
      </c>
      <c r="P23" s="1315">
        <v>250</v>
      </c>
      <c r="Q23" s="1334">
        <v>40500</v>
      </c>
      <c r="R23" s="1356">
        <f>S23+T23+U23</f>
        <v>53700</v>
      </c>
      <c r="S23" s="1357">
        <v>17700</v>
      </c>
      <c r="T23" s="1315">
        <v>6954</v>
      </c>
      <c r="U23" s="1334">
        <v>29046</v>
      </c>
      <c r="V23" s="1034">
        <f>W23+X23+Y23</f>
        <v>22322.61</v>
      </c>
      <c r="W23" s="1357">
        <v>0</v>
      </c>
      <c r="X23" s="1315">
        <v>5900</v>
      </c>
      <c r="Y23" s="1037">
        <v>16422.61</v>
      </c>
      <c r="Z23" s="896">
        <v>161250</v>
      </c>
      <c r="AA23" s="897">
        <v>161250</v>
      </c>
      <c r="AB23" s="609"/>
      <c r="AC23" s="609"/>
    </row>
    <row r="24" spans="1:29" ht="3" customHeight="1" thickBot="1" x14ac:dyDescent="0.3">
      <c r="A24" s="75"/>
      <c r="B24" s="125"/>
      <c r="C24" s="144"/>
      <c r="D24" s="1461"/>
      <c r="E24" s="1476"/>
      <c r="F24" s="703"/>
      <c r="G24" s="1476"/>
      <c r="H24" s="685"/>
      <c r="I24" s="1731"/>
      <c r="J24" s="305"/>
      <c r="K24" s="269"/>
      <c r="L24" s="269"/>
      <c r="M24" s="269"/>
      <c r="N24" s="305"/>
      <c r="O24" s="269"/>
      <c r="P24" s="269"/>
      <c r="Q24" s="269"/>
      <c r="R24" s="305"/>
      <c r="S24" s="271"/>
      <c r="T24" s="269"/>
      <c r="U24" s="270"/>
      <c r="V24" s="307"/>
      <c r="W24" s="269"/>
      <c r="X24" s="270"/>
      <c r="Y24" s="269"/>
      <c r="Z24" s="832"/>
      <c r="AA24" s="835"/>
      <c r="AB24" s="609"/>
      <c r="AC24" s="609"/>
    </row>
    <row r="25" spans="1:29" ht="56.25" customHeight="1" thickBot="1" x14ac:dyDescent="0.3">
      <c r="A25" s="1980" t="s">
        <v>52</v>
      </c>
      <c r="B25" s="381" t="s">
        <v>287</v>
      </c>
      <c r="C25" s="76">
        <v>961</v>
      </c>
      <c r="D25" s="399" t="s">
        <v>33</v>
      </c>
      <c r="E25" s="1589" t="s">
        <v>25</v>
      </c>
      <c r="F25" s="1400" t="s">
        <v>28</v>
      </c>
      <c r="G25" s="1589" t="s">
        <v>29</v>
      </c>
      <c r="H25" s="1400" t="s">
        <v>29</v>
      </c>
      <c r="I25" s="1732">
        <f>I26</f>
        <v>469867.33000000007</v>
      </c>
      <c r="J25" s="77">
        <f t="shared" ref="J25:AA25" si="8">J26</f>
        <v>124719.87000000001</v>
      </c>
      <c r="K25" s="77">
        <f t="shared" si="8"/>
        <v>42807.01</v>
      </c>
      <c r="L25" s="77">
        <f t="shared" si="8"/>
        <v>55312.859999999993</v>
      </c>
      <c r="M25" s="77">
        <f t="shared" si="8"/>
        <v>26600</v>
      </c>
      <c r="N25" s="77">
        <f t="shared" si="8"/>
        <v>88585.44</v>
      </c>
      <c r="O25" s="77">
        <f t="shared" si="8"/>
        <v>23287.440000000002</v>
      </c>
      <c r="P25" s="77">
        <f t="shared" si="8"/>
        <v>31349</v>
      </c>
      <c r="Q25" s="77">
        <f t="shared" si="8"/>
        <v>33949</v>
      </c>
      <c r="R25" s="77">
        <f t="shared" si="8"/>
        <v>134119</v>
      </c>
      <c r="S25" s="157">
        <f t="shared" si="8"/>
        <v>34949</v>
      </c>
      <c r="T25" s="77">
        <f t="shared" si="8"/>
        <v>84124.05</v>
      </c>
      <c r="U25" s="77">
        <f t="shared" si="8"/>
        <v>15045.95</v>
      </c>
      <c r="V25" s="78">
        <f t="shared" si="8"/>
        <v>122443.02</v>
      </c>
      <c r="W25" s="77">
        <f t="shared" si="8"/>
        <v>20451.400000000001</v>
      </c>
      <c r="X25" s="77">
        <f t="shared" si="8"/>
        <v>61764.6</v>
      </c>
      <c r="Y25" s="77">
        <f t="shared" si="8"/>
        <v>40227.020000000004</v>
      </c>
      <c r="Z25" s="78">
        <f t="shared" si="8"/>
        <v>419314</v>
      </c>
      <c r="AA25" s="77">
        <f t="shared" si="8"/>
        <v>419314</v>
      </c>
      <c r="AB25" s="609"/>
      <c r="AC25" s="609"/>
    </row>
    <row r="26" spans="1:29" ht="46.5" customHeight="1" thickBot="1" x14ac:dyDescent="0.3">
      <c r="A26" s="1981"/>
      <c r="B26" s="407" t="s">
        <v>270</v>
      </c>
      <c r="C26" s="61">
        <v>963</v>
      </c>
      <c r="D26" s="1514" t="s">
        <v>33</v>
      </c>
      <c r="E26" s="1584" t="s">
        <v>25</v>
      </c>
      <c r="F26" s="1646" t="s">
        <v>292</v>
      </c>
      <c r="G26" s="1584" t="s">
        <v>29</v>
      </c>
      <c r="H26" s="1646" t="s">
        <v>29</v>
      </c>
      <c r="I26" s="1720">
        <f>I27</f>
        <v>469867.33000000007</v>
      </c>
      <c r="J26" s="997">
        <f t="shared" ref="J26:AA26" si="9">J27</f>
        <v>124719.87000000001</v>
      </c>
      <c r="K26" s="279">
        <f t="shared" si="9"/>
        <v>42807.01</v>
      </c>
      <c r="L26" s="279">
        <f t="shared" si="9"/>
        <v>55312.859999999993</v>
      </c>
      <c r="M26" s="279">
        <f t="shared" si="9"/>
        <v>26600</v>
      </c>
      <c r="N26" s="997">
        <f t="shared" si="9"/>
        <v>88585.44</v>
      </c>
      <c r="O26" s="1039">
        <f t="shared" si="9"/>
        <v>23287.440000000002</v>
      </c>
      <c r="P26" s="1039">
        <f t="shared" si="9"/>
        <v>31349</v>
      </c>
      <c r="Q26" s="279">
        <f t="shared" si="9"/>
        <v>33949</v>
      </c>
      <c r="R26" s="997">
        <f t="shared" si="9"/>
        <v>134119</v>
      </c>
      <c r="S26" s="282">
        <f t="shared" si="9"/>
        <v>34949</v>
      </c>
      <c r="T26" s="279">
        <f t="shared" si="9"/>
        <v>84124.05</v>
      </c>
      <c r="U26" s="279">
        <f t="shared" si="9"/>
        <v>15045.95</v>
      </c>
      <c r="V26" s="1000">
        <f t="shared" si="9"/>
        <v>122443.02</v>
      </c>
      <c r="W26" s="279">
        <f t="shared" si="9"/>
        <v>20451.400000000001</v>
      </c>
      <c r="X26" s="279">
        <f t="shared" si="9"/>
        <v>61764.6</v>
      </c>
      <c r="Y26" s="279">
        <f t="shared" si="9"/>
        <v>40227.020000000004</v>
      </c>
      <c r="Z26" s="1040">
        <f t="shared" si="9"/>
        <v>419314</v>
      </c>
      <c r="AA26" s="1041">
        <f t="shared" si="9"/>
        <v>419314</v>
      </c>
      <c r="AB26" s="609"/>
      <c r="AC26" s="609"/>
    </row>
    <row r="27" spans="1:29" ht="54" x14ac:dyDescent="0.25">
      <c r="A27" s="1981"/>
      <c r="B27" s="408" t="s">
        <v>294</v>
      </c>
      <c r="C27" s="79">
        <v>961</v>
      </c>
      <c r="D27" s="1516" t="s">
        <v>33</v>
      </c>
      <c r="E27" s="496" t="s">
        <v>25</v>
      </c>
      <c r="F27" s="705" t="s">
        <v>266</v>
      </c>
      <c r="G27" s="496" t="s">
        <v>29</v>
      </c>
      <c r="H27" s="705" t="s">
        <v>29</v>
      </c>
      <c r="I27" s="1724">
        <f>I28+I38</f>
        <v>469867.33000000007</v>
      </c>
      <c r="J27" s="211">
        <f t="shared" ref="J27:Y27" si="10">J28+J38</f>
        <v>124719.87000000001</v>
      </c>
      <c r="K27" s="260">
        <f t="shared" si="10"/>
        <v>42807.01</v>
      </c>
      <c r="L27" s="260">
        <f t="shared" si="10"/>
        <v>55312.859999999993</v>
      </c>
      <c r="M27" s="260">
        <f t="shared" si="10"/>
        <v>26600</v>
      </c>
      <c r="N27" s="211">
        <f t="shared" si="10"/>
        <v>88585.44</v>
      </c>
      <c r="O27" s="260">
        <f t="shared" si="10"/>
        <v>23287.440000000002</v>
      </c>
      <c r="P27" s="260">
        <f t="shared" si="10"/>
        <v>31349</v>
      </c>
      <c r="Q27" s="260">
        <f t="shared" si="10"/>
        <v>33949</v>
      </c>
      <c r="R27" s="211">
        <f t="shared" si="10"/>
        <v>134119</v>
      </c>
      <c r="S27" s="260">
        <f t="shared" si="10"/>
        <v>34949</v>
      </c>
      <c r="T27" s="260">
        <f t="shared" si="10"/>
        <v>84124.05</v>
      </c>
      <c r="U27" s="260">
        <f t="shared" si="10"/>
        <v>15045.95</v>
      </c>
      <c r="V27" s="211">
        <f t="shared" si="10"/>
        <v>122443.02</v>
      </c>
      <c r="W27" s="260">
        <f t="shared" si="10"/>
        <v>20451.400000000001</v>
      </c>
      <c r="X27" s="260">
        <f t="shared" si="10"/>
        <v>61764.6</v>
      </c>
      <c r="Y27" s="260">
        <f t="shared" si="10"/>
        <v>40227.020000000004</v>
      </c>
      <c r="Z27" s="1018">
        <f>Z29</f>
        <v>419314</v>
      </c>
      <c r="AA27" s="900">
        <f>AA29</f>
        <v>419314</v>
      </c>
      <c r="AB27" s="609"/>
      <c r="AC27" s="609"/>
    </row>
    <row r="28" spans="1:29" ht="58.5" customHeight="1" x14ac:dyDescent="0.25">
      <c r="A28" s="1981"/>
      <c r="B28" s="409" t="s">
        <v>267</v>
      </c>
      <c r="C28" s="80">
        <v>961</v>
      </c>
      <c r="D28" s="1517" t="s">
        <v>33</v>
      </c>
      <c r="E28" s="1586" t="s">
        <v>25</v>
      </c>
      <c r="F28" s="675" t="s">
        <v>266</v>
      </c>
      <c r="G28" s="1586" t="s">
        <v>186</v>
      </c>
      <c r="H28" s="675" t="s">
        <v>29</v>
      </c>
      <c r="I28" s="1725">
        <f>I29</f>
        <v>469852.70000000007</v>
      </c>
      <c r="J28" s="212">
        <f t="shared" ref="J28:AA29" si="11">J29</f>
        <v>124705.24</v>
      </c>
      <c r="K28" s="262">
        <f t="shared" si="11"/>
        <v>42807.01</v>
      </c>
      <c r="L28" s="262">
        <f t="shared" si="11"/>
        <v>55298.229999999996</v>
      </c>
      <c r="M28" s="262">
        <f t="shared" si="11"/>
        <v>26600</v>
      </c>
      <c r="N28" s="212">
        <f t="shared" si="11"/>
        <v>88585.44</v>
      </c>
      <c r="O28" s="311">
        <f t="shared" si="11"/>
        <v>23287.440000000002</v>
      </c>
      <c r="P28" s="311">
        <f t="shared" si="11"/>
        <v>31349</v>
      </c>
      <c r="Q28" s="262">
        <f t="shared" si="11"/>
        <v>33949</v>
      </c>
      <c r="R28" s="212">
        <f t="shared" si="11"/>
        <v>134119</v>
      </c>
      <c r="S28" s="263">
        <f t="shared" si="11"/>
        <v>34949</v>
      </c>
      <c r="T28" s="262">
        <f t="shared" si="11"/>
        <v>84124.05</v>
      </c>
      <c r="U28" s="262">
        <f t="shared" si="11"/>
        <v>15045.95</v>
      </c>
      <c r="V28" s="566">
        <f t="shared" si="11"/>
        <v>122443.02</v>
      </c>
      <c r="W28" s="262">
        <f t="shared" si="11"/>
        <v>20451.400000000001</v>
      </c>
      <c r="X28" s="262">
        <f t="shared" si="11"/>
        <v>61764.6</v>
      </c>
      <c r="Y28" s="262">
        <f t="shared" si="11"/>
        <v>40227.020000000004</v>
      </c>
      <c r="Z28" s="1020">
        <f t="shared" si="11"/>
        <v>419314</v>
      </c>
      <c r="AA28" s="255">
        <f t="shared" si="11"/>
        <v>419314</v>
      </c>
      <c r="AB28" s="609"/>
      <c r="AC28" s="609"/>
    </row>
    <row r="29" spans="1:29" ht="18" x14ac:dyDescent="0.25">
      <c r="A29" s="1981"/>
      <c r="B29" s="48" t="s">
        <v>53</v>
      </c>
      <c r="C29" s="388">
        <v>961</v>
      </c>
      <c r="D29" s="1519" t="s">
        <v>33</v>
      </c>
      <c r="E29" s="1588" t="s">
        <v>25</v>
      </c>
      <c r="F29" s="866" t="s">
        <v>266</v>
      </c>
      <c r="G29" s="1588" t="s">
        <v>186</v>
      </c>
      <c r="H29" s="866" t="s">
        <v>55</v>
      </c>
      <c r="I29" s="1725">
        <f>I30</f>
        <v>469852.70000000007</v>
      </c>
      <c r="J29" s="212">
        <f t="shared" si="11"/>
        <v>124705.24</v>
      </c>
      <c r="K29" s="262">
        <f t="shared" si="11"/>
        <v>42807.01</v>
      </c>
      <c r="L29" s="262">
        <f t="shared" si="11"/>
        <v>55298.229999999996</v>
      </c>
      <c r="M29" s="262">
        <f t="shared" si="11"/>
        <v>26600</v>
      </c>
      <c r="N29" s="212">
        <f t="shared" si="11"/>
        <v>88585.44</v>
      </c>
      <c r="O29" s="262">
        <f t="shared" si="11"/>
        <v>23287.440000000002</v>
      </c>
      <c r="P29" s="262">
        <f t="shared" si="11"/>
        <v>31349</v>
      </c>
      <c r="Q29" s="262">
        <f t="shared" si="11"/>
        <v>33949</v>
      </c>
      <c r="R29" s="212">
        <f t="shared" si="11"/>
        <v>134119</v>
      </c>
      <c r="S29" s="262">
        <f t="shared" si="11"/>
        <v>34949</v>
      </c>
      <c r="T29" s="262">
        <f t="shared" si="11"/>
        <v>84124.05</v>
      </c>
      <c r="U29" s="262">
        <f t="shared" si="11"/>
        <v>15045.95</v>
      </c>
      <c r="V29" s="212">
        <f t="shared" si="11"/>
        <v>122443.02</v>
      </c>
      <c r="W29" s="262">
        <f t="shared" si="11"/>
        <v>20451.400000000001</v>
      </c>
      <c r="X29" s="262">
        <f t="shared" si="11"/>
        <v>61764.6</v>
      </c>
      <c r="Y29" s="262">
        <f t="shared" si="11"/>
        <v>40227.020000000004</v>
      </c>
      <c r="Z29" s="1020">
        <f>Z30+Z38</f>
        <v>419314</v>
      </c>
      <c r="AA29" s="255">
        <f>AA30+AA38</f>
        <v>419314</v>
      </c>
      <c r="AB29" s="609"/>
      <c r="AC29" s="609"/>
    </row>
    <row r="30" spans="1:29" ht="27" customHeight="1" x14ac:dyDescent="0.25">
      <c r="A30" s="1981"/>
      <c r="B30" s="49" t="s">
        <v>299</v>
      </c>
      <c r="C30" s="388">
        <v>961</v>
      </c>
      <c r="D30" s="1519" t="s">
        <v>33</v>
      </c>
      <c r="E30" s="1588" t="s">
        <v>25</v>
      </c>
      <c r="F30" s="866" t="s">
        <v>266</v>
      </c>
      <c r="G30" s="1588" t="s">
        <v>186</v>
      </c>
      <c r="H30" s="866" t="s">
        <v>268</v>
      </c>
      <c r="I30" s="1725">
        <f>I33+I35</f>
        <v>469852.70000000007</v>
      </c>
      <c r="J30" s="387">
        <f t="shared" ref="J30:AA30" si="12">J33+J35</f>
        <v>124705.24</v>
      </c>
      <c r="K30" s="293">
        <f t="shared" si="12"/>
        <v>42807.01</v>
      </c>
      <c r="L30" s="293">
        <f t="shared" si="12"/>
        <v>55298.229999999996</v>
      </c>
      <c r="M30" s="293">
        <f t="shared" si="12"/>
        <v>26600</v>
      </c>
      <c r="N30" s="387">
        <f t="shared" si="12"/>
        <v>88585.44</v>
      </c>
      <c r="O30" s="336">
        <f t="shared" si="12"/>
        <v>23287.440000000002</v>
      </c>
      <c r="P30" s="336">
        <f t="shared" si="12"/>
        <v>31349</v>
      </c>
      <c r="Q30" s="293">
        <f t="shared" si="12"/>
        <v>33949</v>
      </c>
      <c r="R30" s="387">
        <f t="shared" si="12"/>
        <v>134119</v>
      </c>
      <c r="S30" s="292">
        <f t="shared" si="12"/>
        <v>34949</v>
      </c>
      <c r="T30" s="293">
        <f t="shared" si="12"/>
        <v>84124.05</v>
      </c>
      <c r="U30" s="293">
        <f t="shared" si="12"/>
        <v>15045.95</v>
      </c>
      <c r="V30" s="571">
        <f t="shared" si="12"/>
        <v>122443.02</v>
      </c>
      <c r="W30" s="293">
        <f t="shared" si="12"/>
        <v>20451.400000000001</v>
      </c>
      <c r="X30" s="293">
        <f t="shared" si="12"/>
        <v>61764.6</v>
      </c>
      <c r="Y30" s="293">
        <f t="shared" si="12"/>
        <v>40227.020000000004</v>
      </c>
      <c r="Z30" s="1042">
        <f t="shared" si="12"/>
        <v>419314</v>
      </c>
      <c r="AA30" s="1043">
        <f t="shared" si="12"/>
        <v>419314</v>
      </c>
      <c r="AB30" s="609"/>
      <c r="AC30" s="609"/>
    </row>
    <row r="31" spans="1:29" ht="18" hidden="1" x14ac:dyDescent="0.25">
      <c r="A31" s="1981"/>
      <c r="B31" s="69" t="s">
        <v>53</v>
      </c>
      <c r="C31" s="81">
        <v>961</v>
      </c>
      <c r="D31" s="1459" t="s">
        <v>33</v>
      </c>
      <c r="E31" s="1474" t="s">
        <v>25</v>
      </c>
      <c r="F31" s="1487" t="s">
        <v>73</v>
      </c>
      <c r="G31" s="1474" t="s">
        <v>186</v>
      </c>
      <c r="H31" s="681">
        <v>200</v>
      </c>
      <c r="I31" s="1729">
        <f>I32+I38</f>
        <v>469867.33000000007</v>
      </c>
      <c r="J31" s="1044">
        <f>J32+J38</f>
        <v>124719.87000000001</v>
      </c>
      <c r="K31" s="82"/>
      <c r="L31" s="155"/>
      <c r="M31" s="82"/>
      <c r="N31" s="1033">
        <f>N32+N38</f>
        <v>88585.44</v>
      </c>
      <c r="O31" s="82"/>
      <c r="P31" s="82"/>
      <c r="Q31" s="82"/>
      <c r="R31" s="1033">
        <f>R32+R38</f>
        <v>134119</v>
      </c>
      <c r="S31" s="221"/>
      <c r="T31" s="155"/>
      <c r="U31" s="233"/>
      <c r="V31" s="1044">
        <f>V32+V38</f>
        <v>122443.02</v>
      </c>
      <c r="W31" s="82"/>
      <c r="X31" s="221"/>
      <c r="Y31" s="82"/>
      <c r="Z31" s="894"/>
      <c r="AA31" s="895"/>
      <c r="AB31" s="609"/>
      <c r="AC31" s="609"/>
    </row>
    <row r="32" spans="1:29" ht="29.25" hidden="1" x14ac:dyDescent="0.25">
      <c r="A32" s="1981"/>
      <c r="B32" s="44" t="s">
        <v>185</v>
      </c>
      <c r="C32" s="81">
        <v>961</v>
      </c>
      <c r="D32" s="1459" t="s">
        <v>33</v>
      </c>
      <c r="E32" s="1474" t="s">
        <v>25</v>
      </c>
      <c r="F32" s="1487" t="s">
        <v>73</v>
      </c>
      <c r="G32" s="1474" t="s">
        <v>186</v>
      </c>
      <c r="H32" s="681">
        <v>210</v>
      </c>
      <c r="I32" s="1729">
        <f>I33+I34+I35</f>
        <v>469852.70000000007</v>
      </c>
      <c r="J32" s="1044">
        <f>J33+J34+J35</f>
        <v>124705.24</v>
      </c>
      <c r="K32" s="82"/>
      <c r="L32" s="155"/>
      <c r="M32" s="82"/>
      <c r="N32" s="1033">
        <f>N33+N34+N35</f>
        <v>88585.44</v>
      </c>
      <c r="O32" s="82"/>
      <c r="P32" s="82"/>
      <c r="Q32" s="82"/>
      <c r="R32" s="1033">
        <f>R33+R34+R35</f>
        <v>134119</v>
      </c>
      <c r="S32" s="221"/>
      <c r="T32" s="155"/>
      <c r="U32" s="233"/>
      <c r="V32" s="1044">
        <f>V33+V34+V35</f>
        <v>122443.02</v>
      </c>
      <c r="W32" s="82"/>
      <c r="X32" s="221"/>
      <c r="Y32" s="82"/>
      <c r="Z32" s="894"/>
      <c r="AA32" s="895"/>
      <c r="AB32" s="609"/>
      <c r="AC32" s="609"/>
    </row>
    <row r="33" spans="1:29" ht="18" x14ac:dyDescent="0.25">
      <c r="A33" s="1981"/>
      <c r="B33" s="71" t="s">
        <v>2</v>
      </c>
      <c r="C33" s="83">
        <v>961</v>
      </c>
      <c r="D33" s="1460" t="s">
        <v>33</v>
      </c>
      <c r="E33" s="1475" t="s">
        <v>25</v>
      </c>
      <c r="F33" s="1488" t="s">
        <v>266</v>
      </c>
      <c r="G33" s="1475" t="s">
        <v>186</v>
      </c>
      <c r="H33" s="680">
        <v>211</v>
      </c>
      <c r="I33" s="1729">
        <f>J33+N33+R33+V33</f>
        <v>371823.05000000005</v>
      </c>
      <c r="J33" s="1358">
        <f>K33+L33+M33</f>
        <v>100005.01000000001</v>
      </c>
      <c r="K33" s="1314">
        <v>42807.01</v>
      </c>
      <c r="L33" s="1314">
        <v>46698</v>
      </c>
      <c r="M33" s="1314">
        <v>10500</v>
      </c>
      <c r="N33" s="1352">
        <f>O33+P33+Q33</f>
        <v>72142.040000000008</v>
      </c>
      <c r="O33" s="1314">
        <v>18944.04</v>
      </c>
      <c r="P33" s="1314">
        <v>26349</v>
      </c>
      <c r="Q33" s="1314">
        <v>26849</v>
      </c>
      <c r="R33" s="1352">
        <f>S33+T33+U33</f>
        <v>106419</v>
      </c>
      <c r="S33" s="1314">
        <v>27349</v>
      </c>
      <c r="T33" s="1314">
        <v>64024.05</v>
      </c>
      <c r="U33" s="1314">
        <v>15045.95</v>
      </c>
      <c r="V33" s="1027">
        <f>W33+X33+Y33</f>
        <v>93257</v>
      </c>
      <c r="W33" s="1314">
        <v>9551</v>
      </c>
      <c r="X33" s="1314">
        <v>51365</v>
      </c>
      <c r="Y33" s="98">
        <v>32341</v>
      </c>
      <c r="Z33" s="894">
        <v>322054</v>
      </c>
      <c r="AA33" s="895">
        <v>322054</v>
      </c>
      <c r="AB33" s="609"/>
      <c r="AC33" s="609"/>
    </row>
    <row r="34" spans="1:29" ht="12.75" hidden="1" customHeight="1" x14ac:dyDescent="0.25">
      <c r="A34" s="1981"/>
      <c r="B34" s="71" t="s">
        <v>7</v>
      </c>
      <c r="C34" s="83"/>
      <c r="D34" s="1460" t="s">
        <v>33</v>
      </c>
      <c r="E34" s="1475" t="s">
        <v>25</v>
      </c>
      <c r="F34" s="1488" t="s">
        <v>73</v>
      </c>
      <c r="G34" s="1475" t="s">
        <v>74</v>
      </c>
      <c r="H34" s="680">
        <v>212</v>
      </c>
      <c r="I34" s="1727">
        <f>J34+N34+R34+V34</f>
        <v>0</v>
      </c>
      <c r="J34" s="1358"/>
      <c r="K34" s="1314"/>
      <c r="L34" s="1353"/>
      <c r="M34" s="1314"/>
      <c r="N34" s="1352"/>
      <c r="O34" s="1314"/>
      <c r="P34" s="1314"/>
      <c r="Q34" s="1314"/>
      <c r="R34" s="1352"/>
      <c r="S34" s="1333"/>
      <c r="T34" s="1353"/>
      <c r="U34" s="234"/>
      <c r="V34" s="1027"/>
      <c r="W34" s="98"/>
      <c r="X34" s="222"/>
      <c r="Y34" s="98"/>
      <c r="Z34" s="894"/>
      <c r="AA34" s="895"/>
      <c r="AB34" s="609"/>
      <c r="AC34" s="609"/>
    </row>
    <row r="35" spans="1:29" ht="18.75" thickBot="1" x14ac:dyDescent="0.3">
      <c r="A35" s="1981"/>
      <c r="B35" s="134" t="s">
        <v>297</v>
      </c>
      <c r="C35" s="135">
        <v>961</v>
      </c>
      <c r="D35" s="1545" t="s">
        <v>33</v>
      </c>
      <c r="E35" s="1614" t="s">
        <v>25</v>
      </c>
      <c r="F35" s="720" t="s">
        <v>266</v>
      </c>
      <c r="G35" s="1614" t="s">
        <v>186</v>
      </c>
      <c r="H35" s="707">
        <v>213</v>
      </c>
      <c r="I35" s="1808">
        <f>J35+N35+R35+V35</f>
        <v>98029.650000000009</v>
      </c>
      <c r="J35" s="1827">
        <f>K35+L35+M35</f>
        <v>24700.23</v>
      </c>
      <c r="K35" s="1372">
        <v>0</v>
      </c>
      <c r="L35" s="1373">
        <v>8600.23</v>
      </c>
      <c r="M35" s="1372">
        <v>16100</v>
      </c>
      <c r="N35" s="1371">
        <f>O35+P35+Q35</f>
        <v>16443.400000000001</v>
      </c>
      <c r="O35" s="1372">
        <v>4343.3999999999996</v>
      </c>
      <c r="P35" s="1389">
        <v>5000</v>
      </c>
      <c r="Q35" s="1372">
        <v>7100</v>
      </c>
      <c r="R35" s="1371">
        <f>S35+T35+U35</f>
        <v>27700</v>
      </c>
      <c r="S35" s="1372">
        <v>7600</v>
      </c>
      <c r="T35" s="1373">
        <v>20100</v>
      </c>
      <c r="U35" s="1372">
        <v>0</v>
      </c>
      <c r="V35" s="1079">
        <f>W35+X35+Y35</f>
        <v>29186.02</v>
      </c>
      <c r="W35" s="1372">
        <v>10900.4</v>
      </c>
      <c r="X35" s="1373">
        <v>10399.6</v>
      </c>
      <c r="Y35" s="287">
        <v>7886.02</v>
      </c>
      <c r="Z35" s="1046">
        <v>97260</v>
      </c>
      <c r="AA35" s="1047">
        <v>97260</v>
      </c>
      <c r="AB35" s="609"/>
      <c r="AC35" s="609"/>
    </row>
    <row r="36" spans="1:29" ht="30" thickBot="1" x14ac:dyDescent="0.3">
      <c r="A36" s="1981"/>
      <c r="B36" s="112" t="s">
        <v>189</v>
      </c>
      <c r="C36" s="79">
        <v>961</v>
      </c>
      <c r="D36" s="1516" t="s">
        <v>33</v>
      </c>
      <c r="E36" s="496" t="s">
        <v>25</v>
      </c>
      <c r="F36" s="705" t="s">
        <v>266</v>
      </c>
      <c r="G36" s="496" t="s">
        <v>190</v>
      </c>
      <c r="H36" s="1608" t="s">
        <v>29</v>
      </c>
      <c r="I36" s="1740">
        <f>I37</f>
        <v>14.63</v>
      </c>
      <c r="J36" s="1740">
        <f t="shared" ref="J36:Y36" si="13">J37</f>
        <v>14.63</v>
      </c>
      <c r="K36" s="1740">
        <f t="shared" si="13"/>
        <v>0</v>
      </c>
      <c r="L36" s="1740">
        <f t="shared" si="13"/>
        <v>14.63</v>
      </c>
      <c r="M36" s="1740">
        <f t="shared" si="13"/>
        <v>0</v>
      </c>
      <c r="N36" s="1740">
        <f t="shared" si="13"/>
        <v>0</v>
      </c>
      <c r="O36" s="1740">
        <f t="shared" si="13"/>
        <v>0</v>
      </c>
      <c r="P36" s="1740">
        <f t="shared" si="13"/>
        <v>0</v>
      </c>
      <c r="Q36" s="1740">
        <f t="shared" si="13"/>
        <v>0</v>
      </c>
      <c r="R36" s="1740">
        <f t="shared" si="13"/>
        <v>0</v>
      </c>
      <c r="S36" s="1740">
        <f t="shared" si="13"/>
        <v>0</v>
      </c>
      <c r="T36" s="1740">
        <f t="shared" si="13"/>
        <v>0</v>
      </c>
      <c r="U36" s="1740">
        <f t="shared" si="13"/>
        <v>0</v>
      </c>
      <c r="V36" s="1740">
        <f t="shared" si="13"/>
        <v>0</v>
      </c>
      <c r="W36" s="1740">
        <f t="shared" si="13"/>
        <v>0</v>
      </c>
      <c r="X36" s="1740">
        <f t="shared" si="13"/>
        <v>0</v>
      </c>
      <c r="Y36" s="1740">
        <f t="shared" si="13"/>
        <v>0</v>
      </c>
      <c r="Z36" s="1740">
        <f>Z37</f>
        <v>0</v>
      </c>
      <c r="AA36" s="1740">
        <f>AA37</f>
        <v>0</v>
      </c>
      <c r="AB36" s="609"/>
      <c r="AC36" s="609"/>
    </row>
    <row r="37" spans="1:29" ht="18" x14ac:dyDescent="0.25">
      <c r="A37" s="1981"/>
      <c r="B37" s="120" t="s">
        <v>53</v>
      </c>
      <c r="C37" s="1828">
        <v>961</v>
      </c>
      <c r="D37" s="1527" t="s">
        <v>33</v>
      </c>
      <c r="E37" s="1598" t="s">
        <v>25</v>
      </c>
      <c r="F37" s="1579" t="s">
        <v>266</v>
      </c>
      <c r="G37" s="1598" t="s">
        <v>190</v>
      </c>
      <c r="H37" s="1695" t="s">
        <v>55</v>
      </c>
      <c r="I37" s="1741">
        <f>I38</f>
        <v>14.63</v>
      </c>
      <c r="J37" s="1741">
        <f t="shared" ref="J37:Y37" si="14">J38</f>
        <v>14.63</v>
      </c>
      <c r="K37" s="1810">
        <f t="shared" si="14"/>
        <v>0</v>
      </c>
      <c r="L37" s="1810">
        <f t="shared" si="14"/>
        <v>14.63</v>
      </c>
      <c r="M37" s="1810">
        <f t="shared" si="14"/>
        <v>0</v>
      </c>
      <c r="N37" s="1741">
        <f t="shared" si="14"/>
        <v>0</v>
      </c>
      <c r="O37" s="1810">
        <f t="shared" si="14"/>
        <v>0</v>
      </c>
      <c r="P37" s="1810">
        <f t="shared" si="14"/>
        <v>0</v>
      </c>
      <c r="Q37" s="1810">
        <f t="shared" si="14"/>
        <v>0</v>
      </c>
      <c r="R37" s="1741">
        <f t="shared" si="14"/>
        <v>0</v>
      </c>
      <c r="S37" s="1810">
        <f t="shared" si="14"/>
        <v>0</v>
      </c>
      <c r="T37" s="1810">
        <f t="shared" si="14"/>
        <v>0</v>
      </c>
      <c r="U37" s="1810">
        <f t="shared" si="14"/>
        <v>0</v>
      </c>
      <c r="V37" s="1741">
        <f t="shared" si="14"/>
        <v>0</v>
      </c>
      <c r="W37" s="1810">
        <f t="shared" si="14"/>
        <v>0</v>
      </c>
      <c r="X37" s="1810">
        <f t="shared" si="14"/>
        <v>0</v>
      </c>
      <c r="Y37" s="1810">
        <f t="shared" si="14"/>
        <v>0</v>
      </c>
      <c r="Z37" s="1246"/>
      <c r="AA37" s="1247"/>
      <c r="AB37" s="609"/>
      <c r="AC37" s="609"/>
    </row>
    <row r="38" spans="1:29" ht="17.25" customHeight="1" thickBot="1" x14ac:dyDescent="0.3">
      <c r="A38" s="1990"/>
      <c r="B38" s="472" t="s">
        <v>14</v>
      </c>
      <c r="C38" s="639">
        <v>961</v>
      </c>
      <c r="D38" s="1569" t="s">
        <v>33</v>
      </c>
      <c r="E38" s="1637" t="s">
        <v>25</v>
      </c>
      <c r="F38" s="1672" t="s">
        <v>266</v>
      </c>
      <c r="G38" s="1637" t="s">
        <v>190</v>
      </c>
      <c r="H38" s="1829">
        <v>290</v>
      </c>
      <c r="I38" s="1730">
        <f>J38+N38+R38+V38</f>
        <v>14.63</v>
      </c>
      <c r="J38" s="1361">
        <f>K38+L38+M38</f>
        <v>14.63</v>
      </c>
      <c r="K38" s="1362"/>
      <c r="L38" s="1363">
        <v>14.63</v>
      </c>
      <c r="M38" s="1362">
        <v>0</v>
      </c>
      <c r="N38" s="1377">
        <f>O38+P38+Q38</f>
        <v>0</v>
      </c>
      <c r="O38" s="1362">
        <v>0</v>
      </c>
      <c r="P38" s="1362">
        <v>0</v>
      </c>
      <c r="Q38" s="1362">
        <v>0</v>
      </c>
      <c r="R38" s="1377">
        <f>S38+T38+U38</f>
        <v>0</v>
      </c>
      <c r="S38" s="1349">
        <v>0</v>
      </c>
      <c r="T38" s="1363">
        <v>0</v>
      </c>
      <c r="U38" s="274">
        <v>0</v>
      </c>
      <c r="V38" s="1050">
        <f>W38+X38+Y38</f>
        <v>0</v>
      </c>
      <c r="W38" s="1362">
        <v>0</v>
      </c>
      <c r="X38" s="1363">
        <v>0</v>
      </c>
      <c r="Y38" s="273">
        <v>0</v>
      </c>
      <c r="Z38" s="898"/>
      <c r="AA38" s="899"/>
      <c r="AB38" s="609"/>
      <c r="AC38" s="609"/>
    </row>
    <row r="39" spans="1:29" ht="3" customHeight="1" thickBot="1" x14ac:dyDescent="0.3">
      <c r="A39" s="75"/>
      <c r="B39" s="382"/>
      <c r="C39" s="84"/>
      <c r="D39" s="1521"/>
      <c r="E39" s="1591"/>
      <c r="F39" s="1648"/>
      <c r="G39" s="1591"/>
      <c r="H39" s="1682"/>
      <c r="I39" s="1734"/>
      <c r="J39" s="1051"/>
      <c r="K39" s="277"/>
      <c r="L39" s="277"/>
      <c r="M39" s="277"/>
      <c r="N39" s="1051"/>
      <c r="O39" s="269"/>
      <c r="P39" s="269"/>
      <c r="Q39" s="277"/>
      <c r="R39" s="1051"/>
      <c r="S39" s="739"/>
      <c r="T39" s="277"/>
      <c r="U39" s="278"/>
      <c r="V39" s="506"/>
      <c r="W39" s="277"/>
      <c r="X39" s="278"/>
      <c r="Y39" s="277"/>
      <c r="Z39" s="832"/>
      <c r="AA39" s="835"/>
      <c r="AB39" s="609"/>
      <c r="AC39" s="609"/>
    </row>
    <row r="40" spans="1:29" ht="68.25" customHeight="1" thickBot="1" x14ac:dyDescent="0.3">
      <c r="A40" s="1980" t="s">
        <v>101</v>
      </c>
      <c r="B40" s="405" t="s">
        <v>282</v>
      </c>
      <c r="C40" s="85">
        <v>963</v>
      </c>
      <c r="D40" s="1513" t="s">
        <v>33</v>
      </c>
      <c r="E40" s="1583" t="s">
        <v>30</v>
      </c>
      <c r="F40" s="1400" t="s">
        <v>28</v>
      </c>
      <c r="G40" s="1583" t="s">
        <v>29</v>
      </c>
      <c r="H40" s="1400" t="s">
        <v>29</v>
      </c>
      <c r="I40" s="1720">
        <f>I41</f>
        <v>1510790.48</v>
      </c>
      <c r="J40" s="1000">
        <f t="shared" ref="J40:Z41" si="15">J41</f>
        <v>342119.67999999999</v>
      </c>
      <c r="K40" s="997">
        <f t="shared" si="15"/>
        <v>184022.48</v>
      </c>
      <c r="L40" s="998">
        <f t="shared" si="15"/>
        <v>137806.35</v>
      </c>
      <c r="M40" s="997">
        <f t="shared" si="15"/>
        <v>20290.849999999999</v>
      </c>
      <c r="N40" s="997">
        <f t="shared" si="15"/>
        <v>305625.14999999997</v>
      </c>
      <c r="O40" s="77">
        <f t="shared" si="15"/>
        <v>108783.76999999999</v>
      </c>
      <c r="P40" s="77">
        <f t="shared" si="15"/>
        <v>108581.08</v>
      </c>
      <c r="Q40" s="997">
        <f t="shared" si="15"/>
        <v>88260.3</v>
      </c>
      <c r="R40" s="997">
        <f t="shared" si="15"/>
        <v>482896.75</v>
      </c>
      <c r="S40" s="999">
        <f t="shared" si="15"/>
        <v>117115.21</v>
      </c>
      <c r="T40" s="998">
        <f t="shared" si="15"/>
        <v>198806.65</v>
      </c>
      <c r="U40" s="1000">
        <f t="shared" si="15"/>
        <v>166974.89000000001</v>
      </c>
      <c r="V40" s="1000">
        <f t="shared" si="15"/>
        <v>380148.9</v>
      </c>
      <c r="W40" s="997">
        <f t="shared" si="15"/>
        <v>8847.65</v>
      </c>
      <c r="X40" s="997">
        <f t="shared" si="15"/>
        <v>217066.94</v>
      </c>
      <c r="Y40" s="997">
        <f t="shared" si="15"/>
        <v>154234.31</v>
      </c>
      <c r="Z40" s="1000">
        <f t="shared" si="15"/>
        <v>1664496</v>
      </c>
      <c r="AA40" s="997">
        <f>AA41</f>
        <v>1664496</v>
      </c>
      <c r="AB40" s="609"/>
      <c r="AC40" s="609"/>
    </row>
    <row r="41" spans="1:29" ht="42.75" customHeight="1" thickBot="1" x14ac:dyDescent="0.3">
      <c r="A41" s="1981"/>
      <c r="B41" s="47" t="s">
        <v>270</v>
      </c>
      <c r="C41" s="86">
        <v>963</v>
      </c>
      <c r="D41" s="1422" t="s">
        <v>33</v>
      </c>
      <c r="E41" s="1421" t="s">
        <v>30</v>
      </c>
      <c r="F41" s="1649" t="s">
        <v>292</v>
      </c>
      <c r="G41" s="1421" t="s">
        <v>29</v>
      </c>
      <c r="H41" s="1683" t="s">
        <v>29</v>
      </c>
      <c r="I41" s="1720">
        <f>I42</f>
        <v>1510790.48</v>
      </c>
      <c r="J41" s="997">
        <f t="shared" si="15"/>
        <v>342119.67999999999</v>
      </c>
      <c r="K41" s="279">
        <f t="shared" si="15"/>
        <v>184022.48</v>
      </c>
      <c r="L41" s="279">
        <f t="shared" si="15"/>
        <v>137806.35</v>
      </c>
      <c r="M41" s="279">
        <f t="shared" si="15"/>
        <v>20290.849999999999</v>
      </c>
      <c r="N41" s="997">
        <f t="shared" si="15"/>
        <v>305625.14999999997</v>
      </c>
      <c r="O41" s="1039">
        <f t="shared" si="15"/>
        <v>108783.76999999999</v>
      </c>
      <c r="P41" s="1039">
        <f t="shared" si="15"/>
        <v>108581.08</v>
      </c>
      <c r="Q41" s="279">
        <f t="shared" si="15"/>
        <v>88260.3</v>
      </c>
      <c r="R41" s="997">
        <f t="shared" si="15"/>
        <v>482896.75</v>
      </c>
      <c r="S41" s="282">
        <f t="shared" si="15"/>
        <v>117115.21</v>
      </c>
      <c r="T41" s="279">
        <f t="shared" si="15"/>
        <v>198806.65</v>
      </c>
      <c r="U41" s="279">
        <f t="shared" si="15"/>
        <v>166974.89000000001</v>
      </c>
      <c r="V41" s="1000">
        <f t="shared" si="15"/>
        <v>380148.9</v>
      </c>
      <c r="W41" s="279">
        <f t="shared" si="15"/>
        <v>8847.65</v>
      </c>
      <c r="X41" s="279">
        <f t="shared" si="15"/>
        <v>217066.94</v>
      </c>
      <c r="Y41" s="279">
        <f t="shared" si="15"/>
        <v>154234.31</v>
      </c>
      <c r="Z41" s="1040">
        <f t="shared" si="15"/>
        <v>1664496</v>
      </c>
      <c r="AA41" s="1041">
        <f>AA42</f>
        <v>1664496</v>
      </c>
      <c r="AB41" s="609"/>
      <c r="AC41" s="609"/>
    </row>
    <row r="42" spans="1:29" ht="32.25" customHeight="1" thickBot="1" x14ac:dyDescent="0.3">
      <c r="A42" s="1981"/>
      <c r="B42" s="46" t="s">
        <v>295</v>
      </c>
      <c r="C42" s="85">
        <v>963</v>
      </c>
      <c r="D42" s="1513" t="s">
        <v>33</v>
      </c>
      <c r="E42" s="1583" t="s">
        <v>30</v>
      </c>
      <c r="F42" s="1400" t="s">
        <v>263</v>
      </c>
      <c r="G42" s="1583" t="s">
        <v>29</v>
      </c>
      <c r="H42" s="1645" t="s">
        <v>29</v>
      </c>
      <c r="I42" s="1720">
        <f>I43+I48+I55+I65+I76+I79</f>
        <v>1510790.48</v>
      </c>
      <c r="J42" s="997">
        <f t="shared" ref="J42:AA42" si="16">J43+J48+J55+J65+J76+J79</f>
        <v>342119.67999999999</v>
      </c>
      <c r="K42" s="997">
        <f t="shared" si="16"/>
        <v>184022.48</v>
      </c>
      <c r="L42" s="997">
        <f t="shared" si="16"/>
        <v>137806.35</v>
      </c>
      <c r="M42" s="997">
        <f t="shared" si="16"/>
        <v>20290.849999999999</v>
      </c>
      <c r="N42" s="997">
        <f t="shared" si="16"/>
        <v>305625.14999999997</v>
      </c>
      <c r="O42" s="997">
        <f t="shared" si="16"/>
        <v>108783.76999999999</v>
      </c>
      <c r="P42" s="997">
        <f t="shared" si="16"/>
        <v>108581.08</v>
      </c>
      <c r="Q42" s="997">
        <f t="shared" si="16"/>
        <v>88260.3</v>
      </c>
      <c r="R42" s="997">
        <f t="shared" si="16"/>
        <v>482896.75</v>
      </c>
      <c r="S42" s="997">
        <f t="shared" si="16"/>
        <v>117115.21</v>
      </c>
      <c r="T42" s="997">
        <f t="shared" si="16"/>
        <v>198806.65</v>
      </c>
      <c r="U42" s="997">
        <f t="shared" si="16"/>
        <v>166974.89000000001</v>
      </c>
      <c r="V42" s="997">
        <f t="shared" si="16"/>
        <v>380148.9</v>
      </c>
      <c r="W42" s="997">
        <f t="shared" si="16"/>
        <v>8847.65</v>
      </c>
      <c r="X42" s="997">
        <f t="shared" si="16"/>
        <v>217066.94</v>
      </c>
      <c r="Y42" s="997">
        <f t="shared" si="16"/>
        <v>154234.31</v>
      </c>
      <c r="Z42" s="997">
        <f t="shared" si="16"/>
        <v>1664496</v>
      </c>
      <c r="AA42" s="997">
        <f t="shared" si="16"/>
        <v>1664496</v>
      </c>
      <c r="AB42" s="609"/>
      <c r="AC42" s="609"/>
    </row>
    <row r="43" spans="1:29" ht="57" customHeight="1" x14ac:dyDescent="0.25">
      <c r="A43" s="1981"/>
      <c r="B43" s="44" t="s">
        <v>296</v>
      </c>
      <c r="C43" s="410">
        <v>963</v>
      </c>
      <c r="D43" s="1516" t="s">
        <v>33</v>
      </c>
      <c r="E43" s="496" t="s">
        <v>30</v>
      </c>
      <c r="F43" s="675" t="s">
        <v>263</v>
      </c>
      <c r="G43" s="496" t="s">
        <v>186</v>
      </c>
      <c r="H43" s="705" t="s">
        <v>29</v>
      </c>
      <c r="I43" s="1735">
        <f>I44</f>
        <v>1244636.77</v>
      </c>
      <c r="J43" s="411">
        <f t="shared" ref="J43:AA43" si="17">J44</f>
        <v>281629.48</v>
      </c>
      <c r="K43" s="398">
        <f t="shared" si="17"/>
        <v>154358.48000000001</v>
      </c>
      <c r="L43" s="398">
        <f t="shared" si="17"/>
        <v>127271</v>
      </c>
      <c r="M43" s="398">
        <f t="shared" si="17"/>
        <v>0</v>
      </c>
      <c r="N43" s="411">
        <f t="shared" si="17"/>
        <v>286653.51999999996</v>
      </c>
      <c r="O43" s="398">
        <f t="shared" si="17"/>
        <v>107638.76999999999</v>
      </c>
      <c r="P43" s="398">
        <f t="shared" si="17"/>
        <v>97317.08</v>
      </c>
      <c r="Q43" s="398">
        <f t="shared" si="17"/>
        <v>81697.67</v>
      </c>
      <c r="R43" s="411">
        <f t="shared" si="17"/>
        <v>407602.72</v>
      </c>
      <c r="S43" s="398">
        <f t="shared" si="17"/>
        <v>105264.72</v>
      </c>
      <c r="T43" s="398">
        <f t="shared" si="17"/>
        <v>194595</v>
      </c>
      <c r="U43" s="398">
        <f t="shared" si="17"/>
        <v>107743</v>
      </c>
      <c r="V43" s="411">
        <f t="shared" si="17"/>
        <v>268751.05000000005</v>
      </c>
      <c r="W43" s="398">
        <f t="shared" si="17"/>
        <v>0</v>
      </c>
      <c r="X43" s="398">
        <f t="shared" si="17"/>
        <v>149545.1</v>
      </c>
      <c r="Y43" s="398">
        <f t="shared" si="17"/>
        <v>119205.95</v>
      </c>
      <c r="Z43" s="908">
        <f t="shared" si="17"/>
        <v>1361462</v>
      </c>
      <c r="AA43" s="908">
        <f t="shared" si="17"/>
        <v>1361462</v>
      </c>
      <c r="AB43" s="609"/>
      <c r="AC43" s="609"/>
    </row>
    <row r="44" spans="1:29" ht="19.5" customHeight="1" x14ac:dyDescent="0.25">
      <c r="A44" s="1981"/>
      <c r="B44" s="44" t="s">
        <v>298</v>
      </c>
      <c r="C44" s="412">
        <v>963</v>
      </c>
      <c r="D44" s="1517" t="s">
        <v>33</v>
      </c>
      <c r="E44" s="1586" t="s">
        <v>30</v>
      </c>
      <c r="F44" s="1540" t="s">
        <v>263</v>
      </c>
      <c r="G44" s="1586" t="s">
        <v>186</v>
      </c>
      <c r="H44" s="675" t="s">
        <v>55</v>
      </c>
      <c r="I44" s="1736">
        <f>I46+I47</f>
        <v>1244636.77</v>
      </c>
      <c r="J44" s="1053">
        <f t="shared" ref="J44:R44" si="18">J46+J47</f>
        <v>281629.48</v>
      </c>
      <c r="K44" s="1054">
        <f t="shared" si="18"/>
        <v>154358.48000000001</v>
      </c>
      <c r="L44" s="1055">
        <f t="shared" si="18"/>
        <v>127271</v>
      </c>
      <c r="M44" s="1054">
        <f t="shared" si="18"/>
        <v>0</v>
      </c>
      <c r="N44" s="1052">
        <f t="shared" si="18"/>
        <v>286653.51999999996</v>
      </c>
      <c r="O44" s="759">
        <f t="shared" si="18"/>
        <v>107638.76999999999</v>
      </c>
      <c r="P44" s="759">
        <f t="shared" si="18"/>
        <v>97317.08</v>
      </c>
      <c r="Q44" s="1054">
        <f t="shared" si="18"/>
        <v>81697.67</v>
      </c>
      <c r="R44" s="1052">
        <f t="shared" si="18"/>
        <v>407602.72</v>
      </c>
      <c r="S44" s="1056">
        <f t="shared" ref="S44:AA44" si="19">S46+S47</f>
        <v>105264.72</v>
      </c>
      <c r="T44" s="1055">
        <f t="shared" si="19"/>
        <v>194595</v>
      </c>
      <c r="U44" s="1057">
        <f t="shared" si="19"/>
        <v>107743</v>
      </c>
      <c r="V44" s="1053">
        <f t="shared" si="19"/>
        <v>268751.05000000005</v>
      </c>
      <c r="W44" s="1054">
        <f t="shared" si="19"/>
        <v>0</v>
      </c>
      <c r="X44" s="1056">
        <f t="shared" si="19"/>
        <v>149545.1</v>
      </c>
      <c r="Y44" s="1054">
        <f t="shared" si="19"/>
        <v>119205.95</v>
      </c>
      <c r="Z44" s="1058">
        <f t="shared" si="19"/>
        <v>1361462</v>
      </c>
      <c r="AA44" s="1059">
        <f t="shared" si="19"/>
        <v>1361462</v>
      </c>
      <c r="AB44" s="609"/>
      <c r="AC44" s="609"/>
    </row>
    <row r="45" spans="1:29" ht="30.75" customHeight="1" x14ac:dyDescent="0.25">
      <c r="A45" s="1981"/>
      <c r="B45" s="49" t="s">
        <v>299</v>
      </c>
      <c r="C45" s="406">
        <v>963</v>
      </c>
      <c r="D45" s="1519" t="s">
        <v>33</v>
      </c>
      <c r="E45" s="1588" t="s">
        <v>30</v>
      </c>
      <c r="F45" s="1321" t="s">
        <v>263</v>
      </c>
      <c r="G45" s="1588" t="s">
        <v>186</v>
      </c>
      <c r="H45" s="866" t="s">
        <v>268</v>
      </c>
      <c r="I45" s="1737">
        <f>I46+I47</f>
        <v>1244636.77</v>
      </c>
      <c r="J45" s="1060">
        <f t="shared" ref="J45:AA45" si="20">J46+J47</f>
        <v>281629.48</v>
      </c>
      <c r="K45" s="489">
        <f t="shared" si="20"/>
        <v>154358.48000000001</v>
      </c>
      <c r="L45" s="489">
        <f t="shared" si="20"/>
        <v>127271</v>
      </c>
      <c r="M45" s="489">
        <f t="shared" si="20"/>
        <v>0</v>
      </c>
      <c r="N45" s="1060">
        <f t="shared" si="20"/>
        <v>286653.51999999996</v>
      </c>
      <c r="O45" s="489">
        <f t="shared" si="20"/>
        <v>107638.76999999999</v>
      </c>
      <c r="P45" s="489">
        <f t="shared" si="20"/>
        <v>97317.08</v>
      </c>
      <c r="Q45" s="489">
        <f t="shared" si="20"/>
        <v>81697.67</v>
      </c>
      <c r="R45" s="1060">
        <f t="shared" si="20"/>
        <v>407602.72</v>
      </c>
      <c r="S45" s="489">
        <f t="shared" si="20"/>
        <v>105264.72</v>
      </c>
      <c r="T45" s="489">
        <f t="shared" si="20"/>
        <v>194595</v>
      </c>
      <c r="U45" s="489">
        <f t="shared" si="20"/>
        <v>107743</v>
      </c>
      <c r="V45" s="1060">
        <f t="shared" si="20"/>
        <v>268751.05000000005</v>
      </c>
      <c r="W45" s="489">
        <f t="shared" si="20"/>
        <v>0</v>
      </c>
      <c r="X45" s="489">
        <f t="shared" si="20"/>
        <v>149545.1</v>
      </c>
      <c r="Y45" s="489">
        <f t="shared" si="20"/>
        <v>119205.95</v>
      </c>
      <c r="Z45" s="902">
        <f t="shared" si="20"/>
        <v>1361462</v>
      </c>
      <c r="AA45" s="902">
        <f t="shared" si="20"/>
        <v>1361462</v>
      </c>
      <c r="AB45" s="609"/>
      <c r="AC45" s="609"/>
    </row>
    <row r="46" spans="1:29" ht="15" customHeight="1" x14ac:dyDescent="0.25">
      <c r="A46" s="1981"/>
      <c r="B46" s="71" t="s">
        <v>2</v>
      </c>
      <c r="C46" s="83">
        <v>963</v>
      </c>
      <c r="D46" s="1460" t="s">
        <v>33</v>
      </c>
      <c r="E46" s="1475" t="s">
        <v>30</v>
      </c>
      <c r="F46" s="706" t="s">
        <v>263</v>
      </c>
      <c r="G46" s="1475" t="s">
        <v>186</v>
      </c>
      <c r="H46" s="680">
        <v>211</v>
      </c>
      <c r="I46" s="1738">
        <f>J46+N46+R46+V46</f>
        <v>989722.19</v>
      </c>
      <c r="J46" s="1364">
        <f>K46+L46+M46</f>
        <v>246629.48</v>
      </c>
      <c r="K46" s="1316">
        <v>154358.48000000001</v>
      </c>
      <c r="L46" s="1316">
        <v>92271</v>
      </c>
      <c r="M46" s="1316">
        <v>0</v>
      </c>
      <c r="N46" s="1365">
        <f>O46+P46+Q46</f>
        <v>225380.09999999998</v>
      </c>
      <c r="O46" s="1316">
        <v>78454.59</v>
      </c>
      <c r="P46" s="1316">
        <v>78400.53</v>
      </c>
      <c r="Q46" s="1316">
        <v>68524.98</v>
      </c>
      <c r="R46" s="1365">
        <f>S46+T46+U46</f>
        <v>305552.71999999997</v>
      </c>
      <c r="S46" s="1316">
        <v>65014.720000000001</v>
      </c>
      <c r="T46" s="1316">
        <v>138395</v>
      </c>
      <c r="U46" s="1316">
        <v>102143</v>
      </c>
      <c r="V46" s="1023">
        <f>W46+X46+Y46</f>
        <v>212159.89</v>
      </c>
      <c r="W46" s="1316">
        <v>0</v>
      </c>
      <c r="X46" s="1316">
        <v>108973.06</v>
      </c>
      <c r="Y46" s="1022">
        <v>103186.83</v>
      </c>
      <c r="Z46" s="894">
        <v>1045670</v>
      </c>
      <c r="AA46" s="895">
        <v>1045670</v>
      </c>
      <c r="AB46" s="609"/>
      <c r="AC46" s="609"/>
    </row>
    <row r="47" spans="1:29" ht="14.25" customHeight="1" thickBot="1" x14ac:dyDescent="0.3">
      <c r="A47" s="1981"/>
      <c r="B47" s="925" t="s">
        <v>297</v>
      </c>
      <c r="C47" s="135">
        <v>963</v>
      </c>
      <c r="D47" s="1426" t="s">
        <v>33</v>
      </c>
      <c r="E47" s="1592" t="s">
        <v>30</v>
      </c>
      <c r="F47" s="720" t="s">
        <v>263</v>
      </c>
      <c r="G47" s="1592" t="s">
        <v>186</v>
      </c>
      <c r="H47" s="707">
        <v>213</v>
      </c>
      <c r="I47" s="1739">
        <f>J47+N47+R47+V47</f>
        <v>254914.58</v>
      </c>
      <c r="J47" s="1366">
        <f>K47+L47+M47</f>
        <v>35000</v>
      </c>
      <c r="K47" s="1317">
        <v>0</v>
      </c>
      <c r="L47" s="1317">
        <v>35000</v>
      </c>
      <c r="M47" s="1317">
        <v>0</v>
      </c>
      <c r="N47" s="1367">
        <f>O47+P47+Q47</f>
        <v>61273.42</v>
      </c>
      <c r="O47" s="1317">
        <v>29184.18</v>
      </c>
      <c r="P47" s="1317">
        <v>18916.55</v>
      </c>
      <c r="Q47" s="1317">
        <v>13172.69</v>
      </c>
      <c r="R47" s="1367">
        <f>S47+T47+U47</f>
        <v>102050</v>
      </c>
      <c r="S47" s="1317">
        <v>40250</v>
      </c>
      <c r="T47" s="1317">
        <v>56200</v>
      </c>
      <c r="U47" s="1317">
        <v>5600</v>
      </c>
      <c r="V47" s="1062">
        <f>W47+X47+Y47</f>
        <v>56591.16</v>
      </c>
      <c r="W47" s="1317">
        <v>0</v>
      </c>
      <c r="X47" s="1317">
        <v>40572.04</v>
      </c>
      <c r="Y47" s="1063">
        <v>16019.12</v>
      </c>
      <c r="Z47" s="1046">
        <v>315792</v>
      </c>
      <c r="AA47" s="1047">
        <v>315792</v>
      </c>
      <c r="AB47" s="609"/>
      <c r="AC47" s="609"/>
    </row>
    <row r="48" spans="1:29" ht="59.25" customHeight="1" thickBot="1" x14ac:dyDescent="0.3">
      <c r="A48" s="1981"/>
      <c r="B48" s="926" t="s">
        <v>313</v>
      </c>
      <c r="C48" s="144">
        <v>963</v>
      </c>
      <c r="D48" s="1522" t="s">
        <v>33</v>
      </c>
      <c r="E48" s="1593" t="s">
        <v>30</v>
      </c>
      <c r="F48" s="703" t="s">
        <v>263</v>
      </c>
      <c r="G48" s="1593" t="s">
        <v>192</v>
      </c>
      <c r="H48" s="703" t="s">
        <v>29</v>
      </c>
      <c r="I48" s="1740">
        <f>I49</f>
        <v>37290.800000000003</v>
      </c>
      <c r="J48" s="1064">
        <f t="shared" ref="J48:AA48" si="21">J49</f>
        <v>5326</v>
      </c>
      <c r="K48" s="329">
        <f t="shared" si="21"/>
        <v>0</v>
      </c>
      <c r="L48" s="329">
        <f t="shared" si="21"/>
        <v>1818</v>
      </c>
      <c r="M48" s="329">
        <f t="shared" si="21"/>
        <v>3508</v>
      </c>
      <c r="N48" s="1064">
        <f t="shared" si="21"/>
        <v>0</v>
      </c>
      <c r="O48" s="329">
        <f t="shared" si="21"/>
        <v>0</v>
      </c>
      <c r="P48" s="329">
        <f t="shared" si="21"/>
        <v>0</v>
      </c>
      <c r="Q48" s="329">
        <f t="shared" si="21"/>
        <v>0</v>
      </c>
      <c r="R48" s="1064">
        <f t="shared" si="21"/>
        <v>30986.799999999999</v>
      </c>
      <c r="S48" s="329">
        <f t="shared" si="21"/>
        <v>1170</v>
      </c>
      <c r="T48" s="329">
        <f t="shared" si="21"/>
        <v>716</v>
      </c>
      <c r="U48" s="329">
        <f t="shared" si="21"/>
        <v>29100.799999999999</v>
      </c>
      <c r="V48" s="1064">
        <f t="shared" si="21"/>
        <v>978</v>
      </c>
      <c r="W48" s="329">
        <f t="shared" si="21"/>
        <v>524</v>
      </c>
      <c r="X48" s="329">
        <f t="shared" si="21"/>
        <v>0</v>
      </c>
      <c r="Y48" s="329">
        <f t="shared" si="21"/>
        <v>454</v>
      </c>
      <c r="Z48" s="329">
        <f t="shared" si="21"/>
        <v>26000</v>
      </c>
      <c r="AA48" s="329">
        <f t="shared" si="21"/>
        <v>17000</v>
      </c>
      <c r="AB48" s="609"/>
      <c r="AC48" s="609"/>
    </row>
    <row r="49" spans="1:29" ht="27" customHeight="1" x14ac:dyDescent="0.25">
      <c r="A49" s="1981"/>
      <c r="B49" s="927" t="s">
        <v>53</v>
      </c>
      <c r="C49" s="87">
        <v>963</v>
      </c>
      <c r="D49" s="1523" t="s">
        <v>33</v>
      </c>
      <c r="E49" s="1594" t="s">
        <v>30</v>
      </c>
      <c r="F49" s="1500" t="s">
        <v>263</v>
      </c>
      <c r="G49" s="1594" t="s">
        <v>192</v>
      </c>
      <c r="H49" s="1500" t="s">
        <v>55</v>
      </c>
      <c r="I49" s="1741">
        <f>I50+I52</f>
        <v>37290.800000000003</v>
      </c>
      <c r="J49" s="1065">
        <f t="shared" ref="J49:AA49" si="22">J50+J52</f>
        <v>5326</v>
      </c>
      <c r="K49" s="283">
        <f t="shared" si="22"/>
        <v>0</v>
      </c>
      <c r="L49" s="283">
        <f t="shared" si="22"/>
        <v>1818</v>
      </c>
      <c r="M49" s="283">
        <f t="shared" si="22"/>
        <v>3508</v>
      </c>
      <c r="N49" s="1065">
        <f t="shared" si="22"/>
        <v>0</v>
      </c>
      <c r="O49" s="283">
        <f t="shared" si="22"/>
        <v>0</v>
      </c>
      <c r="P49" s="283">
        <f t="shared" si="22"/>
        <v>0</v>
      </c>
      <c r="Q49" s="283">
        <f t="shared" si="22"/>
        <v>0</v>
      </c>
      <c r="R49" s="1065">
        <f t="shared" si="22"/>
        <v>30986.799999999999</v>
      </c>
      <c r="S49" s="283">
        <f t="shared" si="22"/>
        <v>1170</v>
      </c>
      <c r="T49" s="283">
        <f t="shared" si="22"/>
        <v>716</v>
      </c>
      <c r="U49" s="283">
        <f t="shared" si="22"/>
        <v>29100.799999999999</v>
      </c>
      <c r="V49" s="1065">
        <f t="shared" si="22"/>
        <v>978</v>
      </c>
      <c r="W49" s="283">
        <f t="shared" si="22"/>
        <v>524</v>
      </c>
      <c r="X49" s="283">
        <f t="shared" si="22"/>
        <v>0</v>
      </c>
      <c r="Y49" s="283">
        <f t="shared" si="22"/>
        <v>454</v>
      </c>
      <c r="Z49" s="1066">
        <f t="shared" si="22"/>
        <v>26000</v>
      </c>
      <c r="AA49" s="1066">
        <f t="shared" si="22"/>
        <v>17000</v>
      </c>
      <c r="AB49" s="609"/>
      <c r="AC49" s="609"/>
    </row>
    <row r="50" spans="1:29" ht="27" customHeight="1" x14ac:dyDescent="0.25">
      <c r="A50" s="1981"/>
      <c r="B50" s="49" t="s">
        <v>299</v>
      </c>
      <c r="C50" s="406">
        <v>963</v>
      </c>
      <c r="D50" s="1519" t="s">
        <v>33</v>
      </c>
      <c r="E50" s="1588" t="s">
        <v>30</v>
      </c>
      <c r="F50" s="1321" t="s">
        <v>263</v>
      </c>
      <c r="G50" s="1588" t="s">
        <v>192</v>
      </c>
      <c r="H50" s="866" t="s">
        <v>268</v>
      </c>
      <c r="I50" s="1738">
        <f>I51</f>
        <v>29100.799999999999</v>
      </c>
      <c r="J50" s="1067">
        <f t="shared" ref="J50:AA50" si="23">J51</f>
        <v>0</v>
      </c>
      <c r="K50" s="265">
        <f t="shared" si="23"/>
        <v>0</v>
      </c>
      <c r="L50" s="1068">
        <f t="shared" si="23"/>
        <v>0</v>
      </c>
      <c r="M50" s="265">
        <f t="shared" si="23"/>
        <v>0</v>
      </c>
      <c r="N50" s="687">
        <f t="shared" si="23"/>
        <v>0</v>
      </c>
      <c r="O50" s="265">
        <f t="shared" si="23"/>
        <v>0</v>
      </c>
      <c r="P50" s="1024">
        <f t="shared" si="23"/>
        <v>0</v>
      </c>
      <c r="Q50" s="265">
        <f t="shared" si="23"/>
        <v>0</v>
      </c>
      <c r="R50" s="264">
        <f t="shared" si="23"/>
        <v>29100.799999999999</v>
      </c>
      <c r="S50" s="265">
        <f t="shared" si="23"/>
        <v>0</v>
      </c>
      <c r="T50" s="1068">
        <f t="shared" si="23"/>
        <v>0</v>
      </c>
      <c r="U50" s="265">
        <f t="shared" si="23"/>
        <v>29100.799999999999</v>
      </c>
      <c r="V50" s="1067">
        <f t="shared" si="23"/>
        <v>0</v>
      </c>
      <c r="W50" s="265">
        <f t="shared" si="23"/>
        <v>0</v>
      </c>
      <c r="X50" s="1068">
        <f t="shared" si="23"/>
        <v>0</v>
      </c>
      <c r="Y50" s="265">
        <f t="shared" si="23"/>
        <v>0</v>
      </c>
      <c r="Z50" s="690">
        <f t="shared" si="23"/>
        <v>10000</v>
      </c>
      <c r="AA50" s="767">
        <f t="shared" si="23"/>
        <v>0</v>
      </c>
      <c r="AB50" s="609"/>
      <c r="AC50" s="609"/>
    </row>
    <row r="51" spans="1:29" ht="17.25" customHeight="1" x14ac:dyDescent="0.25">
      <c r="A51" s="1981"/>
      <c r="B51" s="963" t="s">
        <v>7</v>
      </c>
      <c r="C51" s="73">
        <v>963</v>
      </c>
      <c r="D51" s="126" t="s">
        <v>33</v>
      </c>
      <c r="E51" s="1587" t="s">
        <v>30</v>
      </c>
      <c r="F51" s="706" t="s">
        <v>263</v>
      </c>
      <c r="G51" s="1587" t="s">
        <v>192</v>
      </c>
      <c r="H51" s="706" t="s">
        <v>315</v>
      </c>
      <c r="I51" s="1727">
        <f>J51+N51+R51+V51</f>
        <v>29100.799999999999</v>
      </c>
      <c r="J51" s="1361">
        <f>K51+L51+M51</f>
        <v>0</v>
      </c>
      <c r="K51" s="1317">
        <v>0</v>
      </c>
      <c r="L51" s="1363">
        <v>0</v>
      </c>
      <c r="M51" s="1317">
        <v>0</v>
      </c>
      <c r="N51" s="1368">
        <f>O51+P51+Q51</f>
        <v>0</v>
      </c>
      <c r="O51" s="1317">
        <v>0</v>
      </c>
      <c r="P51" s="1369">
        <v>0</v>
      </c>
      <c r="Q51" s="1317">
        <v>0</v>
      </c>
      <c r="R51" s="1367">
        <f>S51+T51+U51</f>
        <v>29100.799999999999</v>
      </c>
      <c r="S51" s="1317">
        <v>0</v>
      </c>
      <c r="T51" s="1363">
        <v>0</v>
      </c>
      <c r="U51" s="1317">
        <v>29100.799999999999</v>
      </c>
      <c r="V51" s="1070">
        <f>W51+X51+Y51</f>
        <v>0</v>
      </c>
      <c r="W51" s="1317">
        <v>0</v>
      </c>
      <c r="X51" s="1363">
        <v>0</v>
      </c>
      <c r="Y51" s="1063">
        <v>0</v>
      </c>
      <c r="Z51" s="1071">
        <v>10000</v>
      </c>
      <c r="AA51" s="1072"/>
      <c r="AB51" s="609"/>
      <c r="AC51" s="609"/>
    </row>
    <row r="52" spans="1:29" ht="17.25" customHeight="1" x14ac:dyDescent="0.25">
      <c r="A52" s="1981"/>
      <c r="B52" s="964" t="s">
        <v>300</v>
      </c>
      <c r="C52" s="73">
        <v>963</v>
      </c>
      <c r="D52" s="126" t="s">
        <v>33</v>
      </c>
      <c r="E52" s="1587" t="s">
        <v>30</v>
      </c>
      <c r="F52" s="706" t="s">
        <v>263</v>
      </c>
      <c r="G52" s="1587" t="s">
        <v>192</v>
      </c>
      <c r="H52" s="706" t="s">
        <v>56</v>
      </c>
      <c r="I52" s="1727">
        <f>I53+I54</f>
        <v>8190</v>
      </c>
      <c r="J52" s="1073">
        <f t="shared" ref="J52:AA52" si="24">J53+J54</f>
        <v>5326</v>
      </c>
      <c r="K52" s="98">
        <f t="shared" si="24"/>
        <v>0</v>
      </c>
      <c r="L52" s="156">
        <f t="shared" si="24"/>
        <v>1818</v>
      </c>
      <c r="M52" s="98">
        <f t="shared" si="24"/>
        <v>3508</v>
      </c>
      <c r="N52" s="1026">
        <f t="shared" si="24"/>
        <v>0</v>
      </c>
      <c r="O52" s="98">
        <f t="shared" si="24"/>
        <v>0</v>
      </c>
      <c r="P52" s="234">
        <f t="shared" si="24"/>
        <v>0</v>
      </c>
      <c r="Q52" s="98">
        <f t="shared" si="24"/>
        <v>0</v>
      </c>
      <c r="R52" s="1025">
        <f t="shared" si="24"/>
        <v>1886</v>
      </c>
      <c r="S52" s="98">
        <f t="shared" si="24"/>
        <v>1170</v>
      </c>
      <c r="T52" s="1353">
        <f t="shared" si="24"/>
        <v>716</v>
      </c>
      <c r="U52" s="1314">
        <f t="shared" si="24"/>
        <v>0</v>
      </c>
      <c r="V52" s="1073">
        <f t="shared" si="24"/>
        <v>978</v>
      </c>
      <c r="W52" s="98">
        <f t="shared" si="24"/>
        <v>524</v>
      </c>
      <c r="X52" s="156">
        <f t="shared" si="24"/>
        <v>0</v>
      </c>
      <c r="Y52" s="98">
        <f t="shared" si="24"/>
        <v>454</v>
      </c>
      <c r="Z52" s="1074">
        <f t="shared" si="24"/>
        <v>16000</v>
      </c>
      <c r="AA52" s="1029">
        <f t="shared" si="24"/>
        <v>17000</v>
      </c>
      <c r="AB52" s="609"/>
      <c r="AC52" s="609"/>
    </row>
    <row r="53" spans="1:29" ht="17.25" customHeight="1" x14ac:dyDescent="0.25">
      <c r="A53" s="1981"/>
      <c r="B53" s="965" t="s">
        <v>316</v>
      </c>
      <c r="C53" s="70">
        <v>963</v>
      </c>
      <c r="D53" s="126" t="s">
        <v>33</v>
      </c>
      <c r="E53" s="1587" t="s">
        <v>30</v>
      </c>
      <c r="F53" s="706" t="s">
        <v>263</v>
      </c>
      <c r="G53" s="1587" t="s">
        <v>192</v>
      </c>
      <c r="H53" s="680">
        <v>222</v>
      </c>
      <c r="I53" s="1727">
        <f>J53+N53+R53+V53</f>
        <v>8190</v>
      </c>
      <c r="J53" s="1370">
        <f>K53+L53+M53</f>
        <v>5326</v>
      </c>
      <c r="K53" s="1314">
        <v>0</v>
      </c>
      <c r="L53" s="1353">
        <v>1818</v>
      </c>
      <c r="M53" s="1314">
        <v>3508</v>
      </c>
      <c r="N53" s="1355">
        <f>O53+P53+Q53</f>
        <v>0</v>
      </c>
      <c r="O53" s="1314">
        <v>0</v>
      </c>
      <c r="P53" s="1354">
        <v>0</v>
      </c>
      <c r="Q53" s="1314">
        <v>0</v>
      </c>
      <c r="R53" s="1352">
        <f>S53+T53+U53</f>
        <v>1886</v>
      </c>
      <c r="S53" s="1314">
        <v>1170</v>
      </c>
      <c r="T53" s="1353">
        <v>716</v>
      </c>
      <c r="U53" s="1314">
        <v>0</v>
      </c>
      <c r="V53" s="1075">
        <f>W53+X53+Y53</f>
        <v>978</v>
      </c>
      <c r="W53" s="1314">
        <v>524</v>
      </c>
      <c r="X53" s="1353">
        <v>0</v>
      </c>
      <c r="Y53" s="98">
        <v>454</v>
      </c>
      <c r="Z53" s="1076">
        <v>16000</v>
      </c>
      <c r="AA53" s="895">
        <v>17000</v>
      </c>
      <c r="AB53" s="609"/>
      <c r="AC53" s="609"/>
    </row>
    <row r="54" spans="1:29" ht="16.5" customHeight="1" thickBot="1" x14ac:dyDescent="0.3">
      <c r="A54" s="1981"/>
      <c r="B54" s="71" t="s">
        <v>302</v>
      </c>
      <c r="C54" s="81">
        <v>963</v>
      </c>
      <c r="D54" s="1518" t="s">
        <v>33</v>
      </c>
      <c r="E54" s="1587" t="s">
        <v>30</v>
      </c>
      <c r="F54" s="706" t="s">
        <v>263</v>
      </c>
      <c r="G54" s="1587" t="s">
        <v>192</v>
      </c>
      <c r="H54" s="680">
        <v>226</v>
      </c>
      <c r="I54" s="1742">
        <f>J54+N54+R54+V54</f>
        <v>0</v>
      </c>
      <c r="J54" s="1073">
        <f>K54+L54+M54</f>
        <v>0</v>
      </c>
      <c r="K54" s="1036">
        <v>0</v>
      </c>
      <c r="L54" s="156">
        <v>0</v>
      </c>
      <c r="M54" s="1036">
        <v>0</v>
      </c>
      <c r="N54" s="1026">
        <f>O54+P54+Q54</f>
        <v>0</v>
      </c>
      <c r="O54" s="1036">
        <v>0</v>
      </c>
      <c r="P54" s="234">
        <v>0</v>
      </c>
      <c r="Q54" s="1036">
        <v>0</v>
      </c>
      <c r="R54" s="1025">
        <f>S54+T54+U54</f>
        <v>0</v>
      </c>
      <c r="S54" s="1315">
        <v>0</v>
      </c>
      <c r="T54" s="156">
        <v>0</v>
      </c>
      <c r="U54" s="1036">
        <v>0</v>
      </c>
      <c r="V54" s="1073">
        <f>W54+X54+Y54</f>
        <v>0</v>
      </c>
      <c r="W54" s="1036">
        <v>0</v>
      </c>
      <c r="X54" s="156">
        <v>0</v>
      </c>
      <c r="Y54" s="1036">
        <v>0</v>
      </c>
      <c r="Z54" s="1076"/>
      <c r="AA54" s="897"/>
      <c r="AB54" s="609"/>
      <c r="AC54" s="609"/>
    </row>
    <row r="55" spans="1:29" ht="44.25" customHeight="1" thickBot="1" x14ac:dyDescent="0.3">
      <c r="A55" s="1981"/>
      <c r="B55" s="417" t="s">
        <v>366</v>
      </c>
      <c r="C55" s="669">
        <v>963</v>
      </c>
      <c r="D55" s="871" t="s">
        <v>33</v>
      </c>
      <c r="E55" s="1595" t="s">
        <v>30</v>
      </c>
      <c r="F55" s="683" t="s">
        <v>263</v>
      </c>
      <c r="G55" s="1595" t="s">
        <v>222</v>
      </c>
      <c r="H55" s="1296" t="s">
        <v>29</v>
      </c>
      <c r="I55" s="1743">
        <f>I57+I61</f>
        <v>107167.12</v>
      </c>
      <c r="J55" s="1077">
        <f t="shared" ref="J55:AA55" si="25">J57+J61</f>
        <v>35514</v>
      </c>
      <c r="K55" s="668">
        <f t="shared" si="25"/>
        <v>29664</v>
      </c>
      <c r="L55" s="668">
        <f t="shared" si="25"/>
        <v>5000</v>
      </c>
      <c r="M55" s="668">
        <f t="shared" si="25"/>
        <v>850</v>
      </c>
      <c r="N55" s="1077">
        <f t="shared" si="25"/>
        <v>15513.3</v>
      </c>
      <c r="O55" s="668">
        <f t="shared" si="25"/>
        <v>0</v>
      </c>
      <c r="P55" s="668">
        <f t="shared" si="25"/>
        <v>10016</v>
      </c>
      <c r="Q55" s="668">
        <f t="shared" si="25"/>
        <v>5497.3</v>
      </c>
      <c r="R55" s="1077">
        <f t="shared" si="25"/>
        <v>6806.64</v>
      </c>
      <c r="S55" s="668">
        <f t="shared" si="25"/>
        <v>1000</v>
      </c>
      <c r="T55" s="668">
        <f t="shared" si="25"/>
        <v>0</v>
      </c>
      <c r="U55" s="668">
        <f t="shared" si="25"/>
        <v>5806.64</v>
      </c>
      <c r="V55" s="1077">
        <f t="shared" si="25"/>
        <v>49333.18</v>
      </c>
      <c r="W55" s="668">
        <f t="shared" si="25"/>
        <v>1400</v>
      </c>
      <c r="X55" s="668">
        <f t="shared" si="25"/>
        <v>41611.43</v>
      </c>
      <c r="Y55" s="668">
        <f t="shared" si="25"/>
        <v>6321.75</v>
      </c>
      <c r="Z55" s="668">
        <f t="shared" si="25"/>
        <v>91200</v>
      </c>
      <c r="AA55" s="668">
        <f t="shared" si="25"/>
        <v>93200</v>
      </c>
      <c r="AB55" s="609"/>
      <c r="AC55" s="609"/>
    </row>
    <row r="56" spans="1:29" ht="21.75" customHeight="1" x14ac:dyDescent="0.25">
      <c r="A56" s="1981"/>
      <c r="B56" s="924" t="s">
        <v>53</v>
      </c>
      <c r="C56" s="89">
        <v>963</v>
      </c>
      <c r="D56" s="1459" t="s">
        <v>33</v>
      </c>
      <c r="E56" s="1474" t="s">
        <v>30</v>
      </c>
      <c r="F56" s="1487" t="s">
        <v>263</v>
      </c>
      <c r="G56" s="1474" t="s">
        <v>222</v>
      </c>
      <c r="H56" s="722" t="s">
        <v>55</v>
      </c>
      <c r="I56" s="1735">
        <f>I57</f>
        <v>100651.12</v>
      </c>
      <c r="J56" s="411">
        <f t="shared" ref="J56:AA56" si="26">J57</f>
        <v>35514</v>
      </c>
      <c r="K56" s="398">
        <f t="shared" si="26"/>
        <v>29664</v>
      </c>
      <c r="L56" s="398">
        <f t="shared" si="26"/>
        <v>5000</v>
      </c>
      <c r="M56" s="398">
        <f t="shared" si="26"/>
        <v>850</v>
      </c>
      <c r="N56" s="411">
        <f t="shared" si="26"/>
        <v>8997.2999999999993</v>
      </c>
      <c r="O56" s="398">
        <f t="shared" si="26"/>
        <v>0</v>
      </c>
      <c r="P56" s="398">
        <f t="shared" si="26"/>
        <v>3500</v>
      </c>
      <c r="Q56" s="398">
        <f t="shared" si="26"/>
        <v>5497.3</v>
      </c>
      <c r="R56" s="411">
        <f t="shared" si="26"/>
        <v>6806.64</v>
      </c>
      <c r="S56" s="398">
        <f t="shared" si="26"/>
        <v>1000</v>
      </c>
      <c r="T56" s="398">
        <f t="shared" si="26"/>
        <v>0</v>
      </c>
      <c r="U56" s="398">
        <f t="shared" si="26"/>
        <v>5806.64</v>
      </c>
      <c r="V56" s="411">
        <f t="shared" si="26"/>
        <v>49333.18</v>
      </c>
      <c r="W56" s="398">
        <f t="shared" si="26"/>
        <v>1400</v>
      </c>
      <c r="X56" s="398">
        <f t="shared" si="26"/>
        <v>41611.43</v>
      </c>
      <c r="Y56" s="398">
        <f t="shared" si="26"/>
        <v>6321.75</v>
      </c>
      <c r="Z56" s="908">
        <f t="shared" si="26"/>
        <v>87600</v>
      </c>
      <c r="AA56" s="908">
        <f t="shared" si="26"/>
        <v>89600</v>
      </c>
      <c r="AB56" s="609"/>
      <c r="AC56" s="609"/>
    </row>
    <row r="57" spans="1:29" s="1" customFormat="1" ht="18" x14ac:dyDescent="0.25">
      <c r="A57" s="1981"/>
      <c r="B57" s="121" t="s">
        <v>300</v>
      </c>
      <c r="C57" s="89">
        <v>963</v>
      </c>
      <c r="D57" s="1459" t="s">
        <v>33</v>
      </c>
      <c r="E57" s="1474" t="s">
        <v>30</v>
      </c>
      <c r="F57" s="1487" t="s">
        <v>263</v>
      </c>
      <c r="G57" s="1474" t="s">
        <v>222</v>
      </c>
      <c r="H57" s="1684">
        <v>220</v>
      </c>
      <c r="I57" s="1738">
        <f>I58+I59+I60</f>
        <v>100651.12</v>
      </c>
      <c r="J57" s="264">
        <f t="shared" ref="J57:AA57" si="27">J58+J59+J60</f>
        <v>35514</v>
      </c>
      <c r="K57" s="265">
        <f t="shared" si="27"/>
        <v>29664</v>
      </c>
      <c r="L57" s="265">
        <f t="shared" si="27"/>
        <v>5000</v>
      </c>
      <c r="M57" s="265">
        <f t="shared" si="27"/>
        <v>850</v>
      </c>
      <c r="N57" s="264">
        <f t="shared" si="27"/>
        <v>8997.2999999999993</v>
      </c>
      <c r="O57" s="265">
        <f t="shared" si="27"/>
        <v>0</v>
      </c>
      <c r="P57" s="265">
        <f t="shared" si="27"/>
        <v>3500</v>
      </c>
      <c r="Q57" s="265">
        <f t="shared" si="27"/>
        <v>5497.3</v>
      </c>
      <c r="R57" s="264">
        <f t="shared" si="27"/>
        <v>6806.64</v>
      </c>
      <c r="S57" s="265">
        <f t="shared" si="27"/>
        <v>1000</v>
      </c>
      <c r="T57" s="265">
        <f t="shared" si="27"/>
        <v>0</v>
      </c>
      <c r="U57" s="265">
        <f t="shared" si="27"/>
        <v>5806.64</v>
      </c>
      <c r="V57" s="264">
        <f t="shared" si="27"/>
        <v>49333.18</v>
      </c>
      <c r="W57" s="265">
        <f t="shared" si="27"/>
        <v>1400</v>
      </c>
      <c r="X57" s="265">
        <f t="shared" si="27"/>
        <v>41611.43</v>
      </c>
      <c r="Y57" s="265">
        <f t="shared" si="27"/>
        <v>6321.75</v>
      </c>
      <c r="Z57" s="767">
        <f t="shared" si="27"/>
        <v>87600</v>
      </c>
      <c r="AA57" s="767">
        <f t="shared" si="27"/>
        <v>89600</v>
      </c>
      <c r="AB57" s="609"/>
      <c r="AC57" s="609"/>
    </row>
    <row r="58" spans="1:29" ht="18" x14ac:dyDescent="0.25">
      <c r="A58" s="1981"/>
      <c r="B58" s="71" t="s">
        <v>54</v>
      </c>
      <c r="C58" s="81">
        <v>963</v>
      </c>
      <c r="D58" s="1518" t="s">
        <v>33</v>
      </c>
      <c r="E58" s="1587" t="s">
        <v>30</v>
      </c>
      <c r="F58" s="706" t="s">
        <v>263</v>
      </c>
      <c r="G58" s="1587" t="s">
        <v>222</v>
      </c>
      <c r="H58" s="1685">
        <v>221</v>
      </c>
      <c r="I58" s="1727">
        <f>J58+N58+R58+V58</f>
        <v>32601.119999999999</v>
      </c>
      <c r="J58" s="1358">
        <f>K58+L58+M58</f>
        <v>5000</v>
      </c>
      <c r="K58" s="1314">
        <v>0</v>
      </c>
      <c r="L58" s="1353">
        <v>5000</v>
      </c>
      <c r="M58" s="1314">
        <v>0</v>
      </c>
      <c r="N58" s="1352">
        <f>O58+P58+Q58</f>
        <v>8997.2999999999993</v>
      </c>
      <c r="O58" s="1314">
        <v>0</v>
      </c>
      <c r="P58" s="1354">
        <v>3500</v>
      </c>
      <c r="Q58" s="1314">
        <v>5497.3</v>
      </c>
      <c r="R58" s="1352">
        <f>S58+T58+U58</f>
        <v>6806.64</v>
      </c>
      <c r="S58" s="1314">
        <v>1000</v>
      </c>
      <c r="T58" s="1353">
        <v>0</v>
      </c>
      <c r="U58" s="1314">
        <v>5806.64</v>
      </c>
      <c r="V58" s="1027">
        <f>W58+X58+Y58</f>
        <v>11797.18</v>
      </c>
      <c r="W58" s="1314">
        <v>0</v>
      </c>
      <c r="X58" s="1353">
        <v>5875.43</v>
      </c>
      <c r="Y58" s="98">
        <v>5921.75</v>
      </c>
      <c r="Z58" s="894">
        <v>23000</v>
      </c>
      <c r="AA58" s="895">
        <v>25000</v>
      </c>
      <c r="AB58" s="609"/>
      <c r="AC58" s="609"/>
    </row>
    <row r="59" spans="1:29" ht="18" x14ac:dyDescent="0.25">
      <c r="A59" s="1981"/>
      <c r="B59" s="71" t="s">
        <v>301</v>
      </c>
      <c r="C59" s="81">
        <v>963</v>
      </c>
      <c r="D59" s="1518" t="s">
        <v>33</v>
      </c>
      <c r="E59" s="1587" t="s">
        <v>30</v>
      </c>
      <c r="F59" s="706" t="s">
        <v>263</v>
      </c>
      <c r="G59" s="1587" t="s">
        <v>222</v>
      </c>
      <c r="H59" s="1685">
        <v>225</v>
      </c>
      <c r="I59" s="1727">
        <f>J59+N59+R59+V59</f>
        <v>2650</v>
      </c>
      <c r="J59" s="1358">
        <f>K59+L59+M59</f>
        <v>850</v>
      </c>
      <c r="K59" s="1314">
        <v>0</v>
      </c>
      <c r="L59" s="1353">
        <v>0</v>
      </c>
      <c r="M59" s="1314">
        <v>850</v>
      </c>
      <c r="N59" s="1352">
        <f>O59+P59+Q59</f>
        <v>0</v>
      </c>
      <c r="O59" s="1314">
        <v>0</v>
      </c>
      <c r="P59" s="1354">
        <v>0</v>
      </c>
      <c r="Q59" s="1314">
        <v>0</v>
      </c>
      <c r="R59" s="1352">
        <f>S59+T59+U59</f>
        <v>0</v>
      </c>
      <c r="S59" s="1314">
        <v>0</v>
      </c>
      <c r="T59" s="1353">
        <v>0</v>
      </c>
      <c r="U59" s="1314">
        <v>0</v>
      </c>
      <c r="V59" s="1027">
        <f>W59+X59+Y59</f>
        <v>1800</v>
      </c>
      <c r="W59" s="1314">
        <v>1400</v>
      </c>
      <c r="X59" s="1353">
        <v>0</v>
      </c>
      <c r="Y59" s="98">
        <v>400</v>
      </c>
      <c r="Z59" s="894">
        <v>19600</v>
      </c>
      <c r="AA59" s="895">
        <v>19600</v>
      </c>
      <c r="AB59" s="609"/>
      <c r="AC59" s="609"/>
    </row>
    <row r="60" spans="1:29" ht="18" x14ac:dyDescent="0.25">
      <c r="A60" s="1981"/>
      <c r="B60" s="71" t="s">
        <v>302</v>
      </c>
      <c r="C60" s="81">
        <v>963</v>
      </c>
      <c r="D60" s="1518" t="s">
        <v>33</v>
      </c>
      <c r="E60" s="1587" t="s">
        <v>30</v>
      </c>
      <c r="F60" s="706" t="s">
        <v>263</v>
      </c>
      <c r="G60" s="1587" t="s">
        <v>222</v>
      </c>
      <c r="H60" s="1685">
        <v>226</v>
      </c>
      <c r="I60" s="1727">
        <f>J60+N60+R60+V60</f>
        <v>65400</v>
      </c>
      <c r="J60" s="1358">
        <f>K60+L60+M60</f>
        <v>29664</v>
      </c>
      <c r="K60" s="1314">
        <v>29664</v>
      </c>
      <c r="L60" s="1353">
        <v>0</v>
      </c>
      <c r="M60" s="1314">
        <v>0</v>
      </c>
      <c r="N60" s="1352">
        <f>O60+P60+Q60</f>
        <v>0</v>
      </c>
      <c r="O60" s="1314">
        <v>0</v>
      </c>
      <c r="P60" s="1314">
        <v>0</v>
      </c>
      <c r="Q60" s="1314">
        <v>0</v>
      </c>
      <c r="R60" s="1352">
        <f>S60+T60+U60</f>
        <v>0</v>
      </c>
      <c r="S60" s="1333">
        <v>0</v>
      </c>
      <c r="T60" s="1353">
        <v>0</v>
      </c>
      <c r="U60" s="234">
        <v>0</v>
      </c>
      <c r="V60" s="1027">
        <f>W60+X60+Y60</f>
        <v>35736</v>
      </c>
      <c r="W60" s="1314">
        <v>0</v>
      </c>
      <c r="X60" s="1353">
        <v>35736</v>
      </c>
      <c r="Y60" s="98">
        <v>0</v>
      </c>
      <c r="Z60" s="894">
        <v>45000</v>
      </c>
      <c r="AA60" s="895">
        <v>45000</v>
      </c>
      <c r="AB60" s="609"/>
      <c r="AC60" s="609"/>
    </row>
    <row r="61" spans="1:29" s="1" customFormat="1" ht="18" x14ac:dyDescent="0.25">
      <c r="A61" s="1981"/>
      <c r="B61" s="69" t="s">
        <v>15</v>
      </c>
      <c r="C61" s="81">
        <v>963</v>
      </c>
      <c r="D61" s="1524" t="s">
        <v>33</v>
      </c>
      <c r="E61" s="1596" t="s">
        <v>30</v>
      </c>
      <c r="F61" s="718" t="s">
        <v>263</v>
      </c>
      <c r="G61" s="1596" t="s">
        <v>222</v>
      </c>
      <c r="H61" s="1686">
        <v>300</v>
      </c>
      <c r="I61" s="1729">
        <f>I62+I64</f>
        <v>6516</v>
      </c>
      <c r="J61" s="1033">
        <f t="shared" ref="J61:AA61" si="28">J62+J64</f>
        <v>0</v>
      </c>
      <c r="K61" s="82">
        <f t="shared" si="28"/>
        <v>0</v>
      </c>
      <c r="L61" s="82">
        <f t="shared" si="28"/>
        <v>0</v>
      </c>
      <c r="M61" s="82">
        <f t="shared" si="28"/>
        <v>0</v>
      </c>
      <c r="N61" s="1033">
        <f t="shared" si="28"/>
        <v>6516</v>
      </c>
      <c r="O61" s="82">
        <f t="shared" si="28"/>
        <v>0</v>
      </c>
      <c r="P61" s="82">
        <f t="shared" si="28"/>
        <v>6516</v>
      </c>
      <c r="Q61" s="82">
        <f t="shared" si="28"/>
        <v>0</v>
      </c>
      <c r="R61" s="1033">
        <f t="shared" si="28"/>
        <v>0</v>
      </c>
      <c r="S61" s="82">
        <f t="shared" si="28"/>
        <v>0</v>
      </c>
      <c r="T61" s="82">
        <f t="shared" si="28"/>
        <v>0</v>
      </c>
      <c r="U61" s="82">
        <f t="shared" si="28"/>
        <v>0</v>
      </c>
      <c r="V61" s="1033">
        <f t="shared" si="28"/>
        <v>0</v>
      </c>
      <c r="W61" s="82">
        <f t="shared" si="28"/>
        <v>0</v>
      </c>
      <c r="X61" s="82">
        <f t="shared" si="28"/>
        <v>0</v>
      </c>
      <c r="Y61" s="82">
        <f t="shared" si="28"/>
        <v>0</v>
      </c>
      <c r="Z61" s="284">
        <f t="shared" si="28"/>
        <v>3600</v>
      </c>
      <c r="AA61" s="284">
        <f t="shared" si="28"/>
        <v>3600</v>
      </c>
      <c r="AB61" s="609"/>
      <c r="AC61" s="609"/>
    </row>
    <row r="62" spans="1:29" ht="18" x14ac:dyDescent="0.25">
      <c r="A62" s="1981"/>
      <c r="B62" s="71" t="s">
        <v>16</v>
      </c>
      <c r="C62" s="81">
        <v>963</v>
      </c>
      <c r="D62" s="1518" t="s">
        <v>33</v>
      </c>
      <c r="E62" s="1587" t="s">
        <v>30</v>
      </c>
      <c r="F62" s="706" t="s">
        <v>263</v>
      </c>
      <c r="G62" s="1587" t="s">
        <v>222</v>
      </c>
      <c r="H62" s="1685">
        <v>310</v>
      </c>
      <c r="I62" s="1727">
        <f>J62+N62+R62+V62</f>
        <v>0</v>
      </c>
      <c r="J62" s="1027">
        <f>K62+L62+M62</f>
        <v>0</v>
      </c>
      <c r="K62" s="98">
        <v>0</v>
      </c>
      <c r="L62" s="156">
        <v>0</v>
      </c>
      <c r="M62" s="98"/>
      <c r="N62" s="1025">
        <f>O62+P62+Q62</f>
        <v>0</v>
      </c>
      <c r="O62" s="98">
        <v>0</v>
      </c>
      <c r="P62" s="98">
        <v>0</v>
      </c>
      <c r="Q62" s="98">
        <v>0</v>
      </c>
      <c r="R62" s="1025">
        <f>S62+T62+U62</f>
        <v>0</v>
      </c>
      <c r="S62" s="1333">
        <v>0</v>
      </c>
      <c r="T62" s="156"/>
      <c r="U62" s="234"/>
      <c r="V62" s="1027">
        <f>W62+X62+Y62</f>
        <v>0</v>
      </c>
      <c r="W62" s="98">
        <v>0</v>
      </c>
      <c r="X62" s="156">
        <v>0</v>
      </c>
      <c r="Y62" s="98">
        <v>0</v>
      </c>
      <c r="Z62" s="894"/>
      <c r="AA62" s="895"/>
      <c r="AB62" s="609"/>
      <c r="AC62" s="609"/>
    </row>
    <row r="63" spans="1:29" ht="13.5" hidden="1" customHeight="1" thickBot="1" x14ac:dyDescent="0.3">
      <c r="A63" s="1981"/>
      <c r="B63" s="71" t="s">
        <v>17</v>
      </c>
      <c r="C63" s="81">
        <v>963</v>
      </c>
      <c r="D63" s="1518" t="s">
        <v>33</v>
      </c>
      <c r="E63" s="1587" t="s">
        <v>30</v>
      </c>
      <c r="F63" s="706" t="s">
        <v>72</v>
      </c>
      <c r="G63" s="1587" t="s">
        <v>74</v>
      </c>
      <c r="H63" s="1685">
        <v>320</v>
      </c>
      <c r="I63" s="1727">
        <f>J63+N63+R63+Y63</f>
        <v>0</v>
      </c>
      <c r="J63" s="1027"/>
      <c r="K63" s="98"/>
      <c r="L63" s="156"/>
      <c r="M63" s="98"/>
      <c r="N63" s="1025"/>
      <c r="O63" s="98"/>
      <c r="P63" s="98"/>
      <c r="Q63" s="98"/>
      <c r="R63" s="1025"/>
      <c r="S63" s="222"/>
      <c r="T63" s="156"/>
      <c r="U63" s="234"/>
      <c r="V63" s="1027"/>
      <c r="W63" s="98"/>
      <c r="X63" s="156"/>
      <c r="Y63" s="98"/>
      <c r="Z63" s="894"/>
      <c r="AA63" s="895"/>
      <c r="AB63" s="609"/>
      <c r="AC63" s="609"/>
    </row>
    <row r="64" spans="1:29" ht="13.5" customHeight="1" thickBot="1" x14ac:dyDescent="0.3">
      <c r="A64" s="1981"/>
      <c r="B64" s="51" t="s">
        <v>18</v>
      </c>
      <c r="C64" s="1342">
        <v>963</v>
      </c>
      <c r="D64" s="1520" t="s">
        <v>33</v>
      </c>
      <c r="E64" s="1590" t="s">
        <v>30</v>
      </c>
      <c r="F64" s="1536" t="s">
        <v>263</v>
      </c>
      <c r="G64" s="1590" t="s">
        <v>222</v>
      </c>
      <c r="H64" s="1687">
        <v>340</v>
      </c>
      <c r="I64" s="1742">
        <f>J64+N64+R64+V64</f>
        <v>6516</v>
      </c>
      <c r="J64" s="1360">
        <f>K64+L64+M64</f>
        <v>0</v>
      </c>
      <c r="K64" s="1315">
        <v>0</v>
      </c>
      <c r="L64" s="1357">
        <v>0</v>
      </c>
      <c r="M64" s="1315"/>
      <c r="N64" s="1356">
        <f>O64+P64+Q64</f>
        <v>6516</v>
      </c>
      <c r="O64" s="1315">
        <v>0</v>
      </c>
      <c r="P64" s="1372">
        <v>6516</v>
      </c>
      <c r="Q64" s="1372">
        <v>0</v>
      </c>
      <c r="R64" s="1371">
        <f>S64+T64+U64</f>
        <v>0</v>
      </c>
      <c r="S64" s="1340">
        <v>0</v>
      </c>
      <c r="T64" s="1373">
        <v>0</v>
      </c>
      <c r="U64" s="1389">
        <v>0</v>
      </c>
      <c r="V64" s="1079">
        <f>W64+X64+Y64</f>
        <v>0</v>
      </c>
      <c r="W64" s="1372">
        <v>0</v>
      </c>
      <c r="X64" s="1373">
        <v>0</v>
      </c>
      <c r="Y64" s="287"/>
      <c r="Z64" s="1046">
        <v>3600</v>
      </c>
      <c r="AA64" s="1047">
        <v>3600</v>
      </c>
      <c r="AB64" s="609"/>
      <c r="AC64" s="609"/>
    </row>
    <row r="65" spans="1:29" ht="40.5" customHeight="1" thickBot="1" x14ac:dyDescent="0.3">
      <c r="A65" s="1981"/>
      <c r="B65" s="921" t="s">
        <v>289</v>
      </c>
      <c r="C65" s="922">
        <v>963</v>
      </c>
      <c r="D65" s="1525" t="s">
        <v>33</v>
      </c>
      <c r="E65" s="1481" t="s">
        <v>30</v>
      </c>
      <c r="F65" s="1493" t="s">
        <v>263</v>
      </c>
      <c r="G65" s="1481" t="s">
        <v>227</v>
      </c>
      <c r="H65" s="1493" t="s">
        <v>29</v>
      </c>
      <c r="I65" s="1744">
        <f>I66+I73</f>
        <v>112578.79</v>
      </c>
      <c r="J65" s="1083">
        <f t="shared" ref="J65:AA65" si="29">J66+J73</f>
        <v>15339.199999999999</v>
      </c>
      <c r="K65" s="1084">
        <f t="shared" si="29"/>
        <v>0</v>
      </c>
      <c r="L65" s="1084">
        <f t="shared" si="29"/>
        <v>3717.35</v>
      </c>
      <c r="M65" s="1084">
        <f t="shared" si="29"/>
        <v>11621.849999999999</v>
      </c>
      <c r="N65" s="1083">
        <f t="shared" si="29"/>
        <v>1065.33</v>
      </c>
      <c r="O65" s="1084">
        <f t="shared" si="29"/>
        <v>0</v>
      </c>
      <c r="P65" s="1084">
        <f t="shared" si="29"/>
        <v>0</v>
      </c>
      <c r="Q65" s="1084">
        <f t="shared" si="29"/>
        <v>1065.33</v>
      </c>
      <c r="R65" s="1083">
        <f t="shared" si="29"/>
        <v>36200.589999999997</v>
      </c>
      <c r="S65" s="1084">
        <f t="shared" si="29"/>
        <v>8494.49</v>
      </c>
      <c r="T65" s="1084">
        <f t="shared" si="29"/>
        <v>3381.65</v>
      </c>
      <c r="U65" s="1084">
        <f t="shared" si="29"/>
        <v>24324.45</v>
      </c>
      <c r="V65" s="1083">
        <f t="shared" si="29"/>
        <v>59973.67</v>
      </c>
      <c r="W65" s="1084">
        <f t="shared" si="29"/>
        <v>6923.65</v>
      </c>
      <c r="X65" s="1084">
        <f t="shared" si="29"/>
        <v>24797.41</v>
      </c>
      <c r="Y65" s="1084">
        <f t="shared" si="29"/>
        <v>28252.61</v>
      </c>
      <c r="Z65" s="1084">
        <f t="shared" si="29"/>
        <v>181719</v>
      </c>
      <c r="AA65" s="1084">
        <f t="shared" si="29"/>
        <v>188719</v>
      </c>
      <c r="AB65" s="609"/>
      <c r="AC65" s="609"/>
    </row>
    <row r="66" spans="1:29" ht="13.5" customHeight="1" x14ac:dyDescent="0.25">
      <c r="A66" s="1981"/>
      <c r="B66" s="996" t="s">
        <v>53</v>
      </c>
      <c r="C66" s="499">
        <v>963</v>
      </c>
      <c r="D66" s="1424" t="s">
        <v>33</v>
      </c>
      <c r="E66" s="1419" t="s">
        <v>30</v>
      </c>
      <c r="F66" s="501" t="s">
        <v>263</v>
      </c>
      <c r="G66" s="1419" t="s">
        <v>227</v>
      </c>
      <c r="H66" s="1688">
        <v>200</v>
      </c>
      <c r="I66" s="1741">
        <f>I67+I72</f>
        <v>55777.45</v>
      </c>
      <c r="J66" s="1065">
        <f t="shared" ref="J66:Y66" si="30">J67+J72</f>
        <v>10159.959999999999</v>
      </c>
      <c r="K66" s="283">
        <f t="shared" si="30"/>
        <v>0</v>
      </c>
      <c r="L66" s="283">
        <f t="shared" si="30"/>
        <v>0</v>
      </c>
      <c r="M66" s="283">
        <f t="shared" si="30"/>
        <v>10159.959999999999</v>
      </c>
      <c r="N66" s="1065">
        <f t="shared" si="30"/>
        <v>1065.33</v>
      </c>
      <c r="O66" s="283">
        <f t="shared" si="30"/>
        <v>0</v>
      </c>
      <c r="P66" s="283">
        <f t="shared" si="30"/>
        <v>0</v>
      </c>
      <c r="Q66" s="283">
        <f t="shared" si="30"/>
        <v>1065.33</v>
      </c>
      <c r="R66" s="1065">
        <f t="shared" si="30"/>
        <v>26744.45</v>
      </c>
      <c r="S66" s="283">
        <f t="shared" si="30"/>
        <v>3454</v>
      </c>
      <c r="T66" s="283">
        <f t="shared" si="30"/>
        <v>450</v>
      </c>
      <c r="U66" s="283">
        <f t="shared" si="30"/>
        <v>22840.45</v>
      </c>
      <c r="V66" s="1065">
        <f t="shared" si="30"/>
        <v>17807.71</v>
      </c>
      <c r="W66" s="283">
        <f t="shared" si="30"/>
        <v>71.58</v>
      </c>
      <c r="X66" s="283">
        <f t="shared" si="30"/>
        <v>8932.16</v>
      </c>
      <c r="Y66" s="283">
        <f t="shared" si="30"/>
        <v>8803.9699999999993</v>
      </c>
      <c r="Z66" s="1066">
        <f>Z67</f>
        <v>139319</v>
      </c>
      <c r="AA66" s="1066">
        <f>AA67</f>
        <v>140000</v>
      </c>
      <c r="AB66" s="609"/>
      <c r="AC66" s="609"/>
    </row>
    <row r="67" spans="1:29" ht="13.5" customHeight="1" x14ac:dyDescent="0.25">
      <c r="A67" s="1981"/>
      <c r="B67" s="69" t="s">
        <v>300</v>
      </c>
      <c r="C67" s="81">
        <v>963</v>
      </c>
      <c r="D67" s="1524" t="s">
        <v>33</v>
      </c>
      <c r="E67" s="1596" t="s">
        <v>30</v>
      </c>
      <c r="F67" s="718" t="s">
        <v>263</v>
      </c>
      <c r="G67" s="1596" t="s">
        <v>227</v>
      </c>
      <c r="H67" s="1686">
        <v>220</v>
      </c>
      <c r="I67" s="1729">
        <f>I69+I70+I71+I68</f>
        <v>55377.45</v>
      </c>
      <c r="J67" s="1033">
        <f t="shared" ref="J67:AA67" si="31">J69+J70+J71+J68</f>
        <v>10159.959999999999</v>
      </c>
      <c r="K67" s="82">
        <f t="shared" si="31"/>
        <v>0</v>
      </c>
      <c r="L67" s="82">
        <f t="shared" si="31"/>
        <v>0</v>
      </c>
      <c r="M67" s="82">
        <f t="shared" si="31"/>
        <v>10159.959999999999</v>
      </c>
      <c r="N67" s="1033">
        <f t="shared" si="31"/>
        <v>1065.33</v>
      </c>
      <c r="O67" s="82">
        <f t="shared" si="31"/>
        <v>0</v>
      </c>
      <c r="P67" s="82">
        <f t="shared" si="31"/>
        <v>0</v>
      </c>
      <c r="Q67" s="82">
        <f t="shared" si="31"/>
        <v>1065.33</v>
      </c>
      <c r="R67" s="1033">
        <f t="shared" si="31"/>
        <v>26344.45</v>
      </c>
      <c r="S67" s="82">
        <f t="shared" si="31"/>
        <v>3054</v>
      </c>
      <c r="T67" s="82">
        <f t="shared" si="31"/>
        <v>450</v>
      </c>
      <c r="U67" s="82">
        <f t="shared" si="31"/>
        <v>22840.45</v>
      </c>
      <c r="V67" s="1033">
        <f t="shared" si="31"/>
        <v>17807.71</v>
      </c>
      <c r="W67" s="82">
        <f t="shared" si="31"/>
        <v>71.58</v>
      </c>
      <c r="X67" s="82">
        <f t="shared" si="31"/>
        <v>8932.16</v>
      </c>
      <c r="Y67" s="82">
        <f t="shared" si="31"/>
        <v>8803.9699999999993</v>
      </c>
      <c r="Z67" s="284">
        <f t="shared" si="31"/>
        <v>139319</v>
      </c>
      <c r="AA67" s="284">
        <f t="shared" si="31"/>
        <v>140000</v>
      </c>
      <c r="AB67" s="609"/>
      <c r="AC67" s="609"/>
    </row>
    <row r="68" spans="1:29" ht="13.5" customHeight="1" x14ac:dyDescent="0.25">
      <c r="A68" s="1981"/>
      <c r="B68" s="71" t="s">
        <v>54</v>
      </c>
      <c r="C68" s="81">
        <v>963</v>
      </c>
      <c r="D68" s="1518" t="s">
        <v>33</v>
      </c>
      <c r="E68" s="1587" t="s">
        <v>30</v>
      </c>
      <c r="F68" s="706" t="s">
        <v>263</v>
      </c>
      <c r="G68" s="1587" t="s">
        <v>227</v>
      </c>
      <c r="H68" s="1685">
        <v>221</v>
      </c>
      <c r="I68" s="1727">
        <f>J68+N68+R68+V68</f>
        <v>231.54000000000002</v>
      </c>
      <c r="J68" s="1358">
        <f>K68+L68+M68</f>
        <v>159.96</v>
      </c>
      <c r="K68" s="1314">
        <v>0</v>
      </c>
      <c r="L68" s="1353">
        <v>0</v>
      </c>
      <c r="M68" s="1314">
        <v>159.96</v>
      </c>
      <c r="N68" s="1352">
        <f>O68+P68+Q68</f>
        <v>0</v>
      </c>
      <c r="O68" s="1314">
        <v>0</v>
      </c>
      <c r="P68" s="1354">
        <v>0</v>
      </c>
      <c r="Q68" s="1314">
        <v>0</v>
      </c>
      <c r="R68" s="1352">
        <f>S68+T68+U68</f>
        <v>0</v>
      </c>
      <c r="S68" s="1314">
        <v>0</v>
      </c>
      <c r="T68" s="1353">
        <v>0</v>
      </c>
      <c r="U68" s="1314">
        <v>0</v>
      </c>
      <c r="V68" s="1027">
        <f>W68+X68+Y68</f>
        <v>71.58</v>
      </c>
      <c r="W68" s="1314">
        <v>71.58</v>
      </c>
      <c r="X68" s="1353">
        <v>0</v>
      </c>
      <c r="Y68" s="98">
        <v>0</v>
      </c>
      <c r="Z68" s="894">
        <v>7000</v>
      </c>
      <c r="AA68" s="895">
        <v>7000</v>
      </c>
      <c r="AB68" s="609"/>
      <c r="AC68" s="609"/>
    </row>
    <row r="69" spans="1:29" ht="13.5" customHeight="1" x14ac:dyDescent="0.25">
      <c r="A69" s="1981"/>
      <c r="B69" s="71" t="s">
        <v>11</v>
      </c>
      <c r="C69" s="81">
        <v>963</v>
      </c>
      <c r="D69" s="1518" t="s">
        <v>33</v>
      </c>
      <c r="E69" s="1587" t="s">
        <v>30</v>
      </c>
      <c r="F69" s="706" t="s">
        <v>263</v>
      </c>
      <c r="G69" s="1587" t="s">
        <v>227</v>
      </c>
      <c r="H69" s="1685">
        <v>223</v>
      </c>
      <c r="I69" s="1727">
        <f>J69+N69+R69+V69</f>
        <v>45281.909999999996</v>
      </c>
      <c r="J69" s="1358">
        <f>K69+L69+M69</f>
        <v>10000</v>
      </c>
      <c r="K69" s="1314">
        <v>0</v>
      </c>
      <c r="L69" s="1353">
        <v>0</v>
      </c>
      <c r="M69" s="1314">
        <v>10000</v>
      </c>
      <c r="N69" s="1352">
        <f>O69+P69+Q69</f>
        <v>1065.33</v>
      </c>
      <c r="O69" s="1314">
        <v>0</v>
      </c>
      <c r="P69" s="1314">
        <v>0</v>
      </c>
      <c r="Q69" s="1314">
        <v>1065.33</v>
      </c>
      <c r="R69" s="1352">
        <f>S69+T69+U69</f>
        <v>22840.45</v>
      </c>
      <c r="S69" s="1333">
        <v>0</v>
      </c>
      <c r="T69" s="1353">
        <v>0</v>
      </c>
      <c r="U69" s="1354">
        <v>22840.45</v>
      </c>
      <c r="V69" s="1027">
        <f>W69+X69+Y69</f>
        <v>11376.13</v>
      </c>
      <c r="W69" s="1314">
        <v>0</v>
      </c>
      <c r="X69" s="1353">
        <v>2572.16</v>
      </c>
      <c r="Y69" s="98">
        <v>8803.9699999999993</v>
      </c>
      <c r="Z69" s="894">
        <v>108000</v>
      </c>
      <c r="AA69" s="895">
        <v>105000</v>
      </c>
      <c r="AB69" s="609"/>
      <c r="AC69" s="609"/>
    </row>
    <row r="70" spans="1:29" ht="13.5" customHeight="1" x14ac:dyDescent="0.25">
      <c r="A70" s="1981"/>
      <c r="B70" s="71" t="s">
        <v>301</v>
      </c>
      <c r="C70" s="81">
        <v>963</v>
      </c>
      <c r="D70" s="1518" t="s">
        <v>33</v>
      </c>
      <c r="E70" s="1587" t="s">
        <v>30</v>
      </c>
      <c r="F70" s="706" t="s">
        <v>263</v>
      </c>
      <c r="G70" s="1587" t="s">
        <v>227</v>
      </c>
      <c r="H70" s="1685">
        <v>225</v>
      </c>
      <c r="I70" s="1727">
        <f>J70+N70+R70+V70</f>
        <v>6834</v>
      </c>
      <c r="J70" s="1374">
        <f>K70+L70+M70</f>
        <v>0</v>
      </c>
      <c r="K70" s="1314">
        <v>0</v>
      </c>
      <c r="L70" s="1353">
        <v>0</v>
      </c>
      <c r="M70" s="1314">
        <v>0</v>
      </c>
      <c r="N70" s="1352">
        <f>O70+P70+Q70</f>
        <v>0</v>
      </c>
      <c r="O70" s="1341">
        <v>0</v>
      </c>
      <c r="P70" s="1354">
        <v>0</v>
      </c>
      <c r="Q70" s="1314">
        <v>0</v>
      </c>
      <c r="R70" s="1352">
        <f>S70+T70+U70</f>
        <v>3474</v>
      </c>
      <c r="S70" s="1341">
        <v>3024</v>
      </c>
      <c r="T70" s="1353">
        <v>450</v>
      </c>
      <c r="U70" s="1314">
        <v>0</v>
      </c>
      <c r="V70" s="1027">
        <f>W70+X70+Y70</f>
        <v>3360</v>
      </c>
      <c r="W70" s="1314">
        <v>0</v>
      </c>
      <c r="X70" s="1353">
        <v>3360</v>
      </c>
      <c r="Y70" s="98">
        <v>0</v>
      </c>
      <c r="Z70" s="894">
        <v>11319</v>
      </c>
      <c r="AA70" s="895">
        <v>15000</v>
      </c>
      <c r="AB70" s="609"/>
      <c r="AC70" s="609"/>
    </row>
    <row r="71" spans="1:29" ht="13.5" customHeight="1" x14ac:dyDescent="0.25">
      <c r="A71" s="1981"/>
      <c r="B71" s="71" t="s">
        <v>302</v>
      </c>
      <c r="C71" s="81">
        <v>963</v>
      </c>
      <c r="D71" s="1518" t="s">
        <v>33</v>
      </c>
      <c r="E71" s="1587" t="s">
        <v>30</v>
      </c>
      <c r="F71" s="706" t="s">
        <v>263</v>
      </c>
      <c r="G71" s="1587" t="s">
        <v>227</v>
      </c>
      <c r="H71" s="1685">
        <v>226</v>
      </c>
      <c r="I71" s="1727">
        <f>J71+N71+R71+V71</f>
        <v>3030</v>
      </c>
      <c r="J71" s="1352">
        <f>K71+L71+M71</f>
        <v>0</v>
      </c>
      <c r="K71" s="1314">
        <v>0</v>
      </c>
      <c r="L71" s="1353">
        <v>0</v>
      </c>
      <c r="M71" s="1314"/>
      <c r="N71" s="1352">
        <f>O71+P71+Q71</f>
        <v>0</v>
      </c>
      <c r="O71" s="1314"/>
      <c r="P71" s="1314">
        <v>0</v>
      </c>
      <c r="Q71" s="1314">
        <v>0</v>
      </c>
      <c r="R71" s="1352">
        <f>S71+T71+U71</f>
        <v>30</v>
      </c>
      <c r="S71" s="1333">
        <v>30</v>
      </c>
      <c r="T71" s="1353">
        <v>0</v>
      </c>
      <c r="U71" s="234">
        <v>0</v>
      </c>
      <c r="V71" s="1025">
        <f>W71+X71+Y71</f>
        <v>3000</v>
      </c>
      <c r="W71" s="1314">
        <v>0</v>
      </c>
      <c r="X71" s="1353">
        <v>3000</v>
      </c>
      <c r="Y71" s="98">
        <v>0</v>
      </c>
      <c r="Z71" s="894">
        <v>13000</v>
      </c>
      <c r="AA71" s="895">
        <v>13000</v>
      </c>
      <c r="AB71" s="609"/>
      <c r="AC71" s="609"/>
    </row>
    <row r="72" spans="1:29" ht="13.5" customHeight="1" thickBot="1" x14ac:dyDescent="0.3">
      <c r="A72" s="1981"/>
      <c r="B72" s="1343" t="s">
        <v>14</v>
      </c>
      <c r="C72" s="1342">
        <v>963</v>
      </c>
      <c r="D72" s="1526" t="s">
        <v>33</v>
      </c>
      <c r="E72" s="1597" t="s">
        <v>30</v>
      </c>
      <c r="F72" s="1650" t="s">
        <v>411</v>
      </c>
      <c r="G72" s="1597" t="s">
        <v>227</v>
      </c>
      <c r="H72" s="1689">
        <v>290</v>
      </c>
      <c r="I72" s="1733">
        <f>J72+N72+R72+V72</f>
        <v>400</v>
      </c>
      <c r="J72" s="1359"/>
      <c r="K72" s="1375"/>
      <c r="L72" s="1376"/>
      <c r="M72" s="1375"/>
      <c r="N72" s="1359"/>
      <c r="O72" s="1375"/>
      <c r="P72" s="1375"/>
      <c r="Q72" s="1375"/>
      <c r="R72" s="1359">
        <f>S72+T72+U72</f>
        <v>400</v>
      </c>
      <c r="S72" s="1345">
        <v>400</v>
      </c>
      <c r="T72" s="1376">
        <v>0</v>
      </c>
      <c r="U72" s="1346"/>
      <c r="V72" s="1034">
        <f>W72+X72+Y72</f>
        <v>0</v>
      </c>
      <c r="W72" s="1375">
        <v>0</v>
      </c>
      <c r="X72" s="1344"/>
      <c r="Y72" s="688">
        <v>0</v>
      </c>
      <c r="Z72" s="1347"/>
      <c r="AA72" s="1348"/>
      <c r="AB72" s="609"/>
      <c r="AC72" s="609"/>
    </row>
    <row r="73" spans="1:29" ht="13.5" customHeight="1" x14ac:dyDescent="0.25">
      <c r="A73" s="1981"/>
      <c r="B73" s="69" t="s">
        <v>15</v>
      </c>
      <c r="C73" s="89">
        <v>963</v>
      </c>
      <c r="D73" s="1459" t="s">
        <v>33</v>
      </c>
      <c r="E73" s="1474" t="s">
        <v>30</v>
      </c>
      <c r="F73" s="1487" t="s">
        <v>263</v>
      </c>
      <c r="G73" s="1420" t="s">
        <v>227</v>
      </c>
      <c r="H73" s="1690">
        <v>300</v>
      </c>
      <c r="I73" s="1738">
        <f>I74+I75</f>
        <v>56801.34</v>
      </c>
      <c r="J73" s="264">
        <f t="shared" ref="J73:AA73" si="32">J74+J75</f>
        <v>5179.24</v>
      </c>
      <c r="K73" s="265">
        <f t="shared" si="32"/>
        <v>0</v>
      </c>
      <c r="L73" s="265">
        <f t="shared" si="32"/>
        <v>3717.35</v>
      </c>
      <c r="M73" s="265">
        <f t="shared" si="32"/>
        <v>1461.89</v>
      </c>
      <c r="N73" s="264">
        <f t="shared" si="32"/>
        <v>0</v>
      </c>
      <c r="O73" s="265">
        <f t="shared" si="32"/>
        <v>0</v>
      </c>
      <c r="P73" s="265">
        <f t="shared" si="32"/>
        <v>0</v>
      </c>
      <c r="Q73" s="265">
        <f t="shared" si="32"/>
        <v>0</v>
      </c>
      <c r="R73" s="1065">
        <f t="shared" si="32"/>
        <v>9456.14</v>
      </c>
      <c r="S73" s="1159">
        <f t="shared" si="32"/>
        <v>5040.49</v>
      </c>
      <c r="T73" s="265">
        <f t="shared" si="32"/>
        <v>2931.65</v>
      </c>
      <c r="U73" s="265">
        <f t="shared" si="32"/>
        <v>1484</v>
      </c>
      <c r="V73" s="264">
        <f t="shared" si="32"/>
        <v>42165.96</v>
      </c>
      <c r="W73" s="265">
        <f t="shared" si="32"/>
        <v>6852.07</v>
      </c>
      <c r="X73" s="265">
        <f t="shared" si="32"/>
        <v>15865.25</v>
      </c>
      <c r="Y73" s="265">
        <f t="shared" si="32"/>
        <v>19448.64</v>
      </c>
      <c r="Z73" s="767">
        <f t="shared" si="32"/>
        <v>42400</v>
      </c>
      <c r="AA73" s="767">
        <f t="shared" si="32"/>
        <v>48719</v>
      </c>
      <c r="AB73" s="609"/>
      <c r="AC73" s="609"/>
    </row>
    <row r="74" spans="1:29" ht="13.5" customHeight="1" x14ac:dyDescent="0.25">
      <c r="A74" s="1981"/>
      <c r="B74" s="71" t="s">
        <v>16</v>
      </c>
      <c r="C74" s="83">
        <v>963</v>
      </c>
      <c r="D74" s="1518" t="s">
        <v>33</v>
      </c>
      <c r="E74" s="1587" t="s">
        <v>30</v>
      </c>
      <c r="F74" s="706" t="s">
        <v>263</v>
      </c>
      <c r="G74" s="1614" t="s">
        <v>227</v>
      </c>
      <c r="H74" s="1691">
        <v>310</v>
      </c>
      <c r="I74" s="1727">
        <f>J74+N74+R74+V74</f>
        <v>0</v>
      </c>
      <c r="J74" s="1079">
        <f>K74+L74+M74</f>
        <v>0</v>
      </c>
      <c r="K74" s="287">
        <v>0</v>
      </c>
      <c r="L74" s="1080">
        <v>0</v>
      </c>
      <c r="M74" s="287"/>
      <c r="N74" s="1079">
        <f>O74+P74+Q74</f>
        <v>0</v>
      </c>
      <c r="O74" s="287"/>
      <c r="P74" s="287">
        <v>0</v>
      </c>
      <c r="Q74" s="287"/>
      <c r="R74" s="1078">
        <f>S74+T74+U74</f>
        <v>0</v>
      </c>
      <c r="S74" s="1081"/>
      <c r="T74" s="1080"/>
      <c r="U74" s="1082"/>
      <c r="V74" s="1079">
        <f>W74+X74+Y74</f>
        <v>0</v>
      </c>
      <c r="W74" s="287">
        <v>0</v>
      </c>
      <c r="X74" s="1080"/>
      <c r="Y74" s="287"/>
      <c r="Z74" s="1085">
        <v>2400</v>
      </c>
      <c r="AA74" s="1086">
        <v>2400</v>
      </c>
      <c r="AB74" s="609"/>
      <c r="AC74" s="609"/>
    </row>
    <row r="75" spans="1:29" ht="18.75" thickBot="1" x14ac:dyDescent="0.3">
      <c r="A75" s="1981"/>
      <c r="B75" s="51" t="s">
        <v>18</v>
      </c>
      <c r="C75" s="90">
        <v>963</v>
      </c>
      <c r="D75" s="1520" t="s">
        <v>33</v>
      </c>
      <c r="E75" s="1590" t="s">
        <v>30</v>
      </c>
      <c r="F75" s="1536" t="s">
        <v>263</v>
      </c>
      <c r="G75" s="1590" t="s">
        <v>227</v>
      </c>
      <c r="H75" s="1687">
        <v>340</v>
      </c>
      <c r="I75" s="1742">
        <f>J75+N75+R75+V75</f>
        <v>56801.34</v>
      </c>
      <c r="J75" s="1360">
        <f>K75+L75+M75</f>
        <v>5179.24</v>
      </c>
      <c r="K75" s="1315">
        <v>0</v>
      </c>
      <c r="L75" s="1357">
        <v>3717.35</v>
      </c>
      <c r="M75" s="1315">
        <v>1461.89</v>
      </c>
      <c r="N75" s="1356">
        <f>O75+P75+Q75</f>
        <v>0</v>
      </c>
      <c r="O75" s="1315">
        <v>0</v>
      </c>
      <c r="P75" s="1315">
        <v>0</v>
      </c>
      <c r="Q75" s="1315">
        <v>0</v>
      </c>
      <c r="R75" s="1356">
        <f>S75+T75+U75</f>
        <v>9456.14</v>
      </c>
      <c r="S75" s="1334">
        <v>5040.49</v>
      </c>
      <c r="T75" s="1357">
        <v>2931.65</v>
      </c>
      <c r="U75" s="1038">
        <v>1484</v>
      </c>
      <c r="V75" s="1045">
        <f>W75+X75+Y75</f>
        <v>42165.96</v>
      </c>
      <c r="W75" s="1315">
        <v>6852.07</v>
      </c>
      <c r="X75" s="1357">
        <v>15865.25</v>
      </c>
      <c r="Y75" s="1036">
        <v>19448.64</v>
      </c>
      <c r="Z75" s="896">
        <v>40000</v>
      </c>
      <c r="AA75" s="897">
        <v>46319</v>
      </c>
      <c r="AB75" s="609"/>
      <c r="AC75" s="609"/>
    </row>
    <row r="76" spans="1:29" ht="28.5" thickBot="1" x14ac:dyDescent="0.3">
      <c r="A76" s="1981"/>
      <c r="B76" s="417" t="s">
        <v>264</v>
      </c>
      <c r="C76" s="669">
        <v>963</v>
      </c>
      <c r="D76" s="871" t="s">
        <v>33</v>
      </c>
      <c r="E76" s="1595" t="s">
        <v>30</v>
      </c>
      <c r="F76" s="683" t="s">
        <v>263</v>
      </c>
      <c r="G76" s="1595" t="s">
        <v>265</v>
      </c>
      <c r="H76" s="1493" t="s">
        <v>29</v>
      </c>
      <c r="I76" s="1740">
        <f>I77</f>
        <v>8472</v>
      </c>
      <c r="J76" s="1064">
        <f t="shared" ref="J76:AA77" si="33">J77</f>
        <v>4311</v>
      </c>
      <c r="K76" s="329">
        <f t="shared" si="33"/>
        <v>0</v>
      </c>
      <c r="L76" s="329">
        <f t="shared" si="33"/>
        <v>0</v>
      </c>
      <c r="M76" s="329">
        <f t="shared" si="33"/>
        <v>4311</v>
      </c>
      <c r="N76" s="1064">
        <f t="shared" si="33"/>
        <v>1748</v>
      </c>
      <c r="O76" s="329">
        <f t="shared" si="33"/>
        <v>1145</v>
      </c>
      <c r="P76" s="329">
        <f t="shared" si="33"/>
        <v>603</v>
      </c>
      <c r="Q76" s="329">
        <f t="shared" si="33"/>
        <v>0</v>
      </c>
      <c r="R76" s="1064">
        <f t="shared" si="33"/>
        <v>1300</v>
      </c>
      <c r="S76" s="329">
        <f t="shared" si="33"/>
        <v>1186</v>
      </c>
      <c r="T76" s="329">
        <f t="shared" si="33"/>
        <v>114</v>
      </c>
      <c r="U76" s="329">
        <f t="shared" si="33"/>
        <v>0</v>
      </c>
      <c r="V76" s="1064">
        <f t="shared" si="33"/>
        <v>1113</v>
      </c>
      <c r="W76" s="329">
        <f t="shared" si="33"/>
        <v>0</v>
      </c>
      <c r="X76" s="329">
        <f t="shared" si="33"/>
        <v>1113</v>
      </c>
      <c r="Y76" s="329">
        <f t="shared" si="33"/>
        <v>0</v>
      </c>
      <c r="Z76" s="329">
        <f t="shared" si="33"/>
        <v>1000</v>
      </c>
      <c r="AA76" s="329">
        <f t="shared" si="33"/>
        <v>1000</v>
      </c>
      <c r="AB76" s="609"/>
      <c r="AC76" s="609"/>
    </row>
    <row r="77" spans="1:29" ht="18" x14ac:dyDescent="0.25">
      <c r="A77" s="1981"/>
      <c r="B77" s="581" t="s">
        <v>53</v>
      </c>
      <c r="C77" s="966">
        <v>963</v>
      </c>
      <c r="D77" s="1527" t="s">
        <v>33</v>
      </c>
      <c r="E77" s="1598" t="s">
        <v>30</v>
      </c>
      <c r="F77" s="1579" t="s">
        <v>263</v>
      </c>
      <c r="G77" s="1598" t="s">
        <v>265</v>
      </c>
      <c r="H77" s="1692">
        <v>200</v>
      </c>
      <c r="I77" s="1745">
        <f>I78</f>
        <v>8472</v>
      </c>
      <c r="J77" s="1088">
        <f t="shared" si="33"/>
        <v>4311</v>
      </c>
      <c r="K77" s="1089">
        <f t="shared" si="33"/>
        <v>0</v>
      </c>
      <c r="L77" s="1089">
        <f t="shared" si="33"/>
        <v>0</v>
      </c>
      <c r="M77" s="1089">
        <f t="shared" si="33"/>
        <v>4311</v>
      </c>
      <c r="N77" s="1088">
        <f t="shared" si="33"/>
        <v>1748</v>
      </c>
      <c r="O77" s="1089">
        <f t="shared" si="33"/>
        <v>1145</v>
      </c>
      <c r="P77" s="1089">
        <f t="shared" si="33"/>
        <v>603</v>
      </c>
      <c r="Q77" s="1089">
        <f t="shared" si="33"/>
        <v>0</v>
      </c>
      <c r="R77" s="1088">
        <f t="shared" si="33"/>
        <v>1300</v>
      </c>
      <c r="S77" s="1089">
        <f t="shared" si="33"/>
        <v>1186</v>
      </c>
      <c r="T77" s="1089">
        <f t="shared" si="33"/>
        <v>114</v>
      </c>
      <c r="U77" s="1089">
        <f t="shared" si="33"/>
        <v>0</v>
      </c>
      <c r="V77" s="1088">
        <f t="shared" si="33"/>
        <v>1113</v>
      </c>
      <c r="W77" s="1089">
        <f t="shared" si="33"/>
        <v>0</v>
      </c>
      <c r="X77" s="1089">
        <f t="shared" si="33"/>
        <v>1113</v>
      </c>
      <c r="Y77" s="1089">
        <f t="shared" si="33"/>
        <v>0</v>
      </c>
      <c r="Z77" s="1090">
        <f t="shared" si="33"/>
        <v>1000</v>
      </c>
      <c r="AA77" s="1090">
        <f t="shared" si="33"/>
        <v>1000</v>
      </c>
      <c r="AB77" s="609"/>
      <c r="AC77" s="609"/>
    </row>
    <row r="78" spans="1:29" ht="18.75" thickBot="1" x14ac:dyDescent="0.3">
      <c r="A78" s="1981"/>
      <c r="B78" s="640" t="s">
        <v>14</v>
      </c>
      <c r="C78" s="576">
        <v>963</v>
      </c>
      <c r="D78" s="1528" t="s">
        <v>33</v>
      </c>
      <c r="E78" s="1599" t="s">
        <v>30</v>
      </c>
      <c r="F78" s="1580" t="s">
        <v>263</v>
      </c>
      <c r="G78" s="1599" t="s">
        <v>265</v>
      </c>
      <c r="H78" s="1580" t="s">
        <v>191</v>
      </c>
      <c r="I78" s="1733">
        <f>J78+N78+R78+V78</f>
        <v>8472</v>
      </c>
      <c r="J78" s="1427">
        <f>K78+L78+M78</f>
        <v>4311</v>
      </c>
      <c r="K78" s="1315">
        <v>0</v>
      </c>
      <c r="L78" s="1357">
        <v>0</v>
      </c>
      <c r="M78" s="1315">
        <v>4311</v>
      </c>
      <c r="N78" s="1356">
        <f>O78+P78+Q78</f>
        <v>1748</v>
      </c>
      <c r="O78" s="1315">
        <v>1145</v>
      </c>
      <c r="P78" s="1315">
        <v>603</v>
      </c>
      <c r="Q78" s="1315">
        <v>0</v>
      </c>
      <c r="R78" s="1356">
        <f>S78+T78+U78</f>
        <v>1300</v>
      </c>
      <c r="S78" s="1334">
        <v>1186</v>
      </c>
      <c r="T78" s="1357">
        <v>114</v>
      </c>
      <c r="U78" s="1038">
        <v>0</v>
      </c>
      <c r="V78" s="1034">
        <f>W78+X78+Y78</f>
        <v>1113</v>
      </c>
      <c r="W78" s="1315">
        <v>0</v>
      </c>
      <c r="X78" s="1357">
        <v>1113</v>
      </c>
      <c r="Y78" s="1036">
        <v>0</v>
      </c>
      <c r="Z78" s="1428">
        <v>1000</v>
      </c>
      <c r="AA78" s="1429">
        <v>1000</v>
      </c>
      <c r="AB78" s="609"/>
      <c r="AC78" s="609"/>
    </row>
    <row r="79" spans="1:29" ht="30" thickBot="1" x14ac:dyDescent="0.3">
      <c r="A79" s="1981"/>
      <c r="B79" s="946" t="s">
        <v>189</v>
      </c>
      <c r="C79" s="669">
        <v>963</v>
      </c>
      <c r="D79" s="871" t="s">
        <v>33</v>
      </c>
      <c r="E79" s="1595" t="s">
        <v>30</v>
      </c>
      <c r="F79" s="683" t="s">
        <v>263</v>
      </c>
      <c r="G79" s="1595" t="s">
        <v>190</v>
      </c>
      <c r="H79" s="1493" t="s">
        <v>29</v>
      </c>
      <c r="I79" s="1740">
        <f>I80</f>
        <v>645</v>
      </c>
      <c r="J79" s="1064">
        <f t="shared" ref="J79:AA79" si="34">J80</f>
        <v>0</v>
      </c>
      <c r="K79" s="329">
        <f t="shared" si="34"/>
        <v>0</v>
      </c>
      <c r="L79" s="329">
        <f t="shared" si="34"/>
        <v>0</v>
      </c>
      <c r="M79" s="329">
        <f t="shared" si="34"/>
        <v>0</v>
      </c>
      <c r="N79" s="1064">
        <f t="shared" si="34"/>
        <v>645</v>
      </c>
      <c r="O79" s="329">
        <f t="shared" si="34"/>
        <v>0</v>
      </c>
      <c r="P79" s="329">
        <f t="shared" si="34"/>
        <v>645</v>
      </c>
      <c r="Q79" s="329">
        <f t="shared" si="34"/>
        <v>0</v>
      </c>
      <c r="R79" s="1064">
        <f t="shared" si="34"/>
        <v>0</v>
      </c>
      <c r="S79" s="329">
        <f t="shared" si="34"/>
        <v>0</v>
      </c>
      <c r="T79" s="329">
        <f t="shared" si="34"/>
        <v>0</v>
      </c>
      <c r="U79" s="329">
        <f t="shared" si="34"/>
        <v>0</v>
      </c>
      <c r="V79" s="1064">
        <f t="shared" si="34"/>
        <v>0</v>
      </c>
      <c r="W79" s="329">
        <f t="shared" si="34"/>
        <v>0</v>
      </c>
      <c r="X79" s="329">
        <f t="shared" si="34"/>
        <v>0</v>
      </c>
      <c r="Y79" s="329">
        <f t="shared" si="34"/>
        <v>0</v>
      </c>
      <c r="Z79" s="329">
        <f t="shared" si="34"/>
        <v>3115</v>
      </c>
      <c r="AA79" s="329">
        <f t="shared" si="34"/>
        <v>3115</v>
      </c>
      <c r="AB79" s="609"/>
      <c r="AC79" s="609"/>
    </row>
    <row r="80" spans="1:29" ht="18" x14ac:dyDescent="0.25">
      <c r="A80" s="1981"/>
      <c r="B80" s="608" t="s">
        <v>53</v>
      </c>
      <c r="C80" s="406">
        <v>963</v>
      </c>
      <c r="D80" s="1519" t="s">
        <v>33</v>
      </c>
      <c r="E80" s="1588" t="s">
        <v>30</v>
      </c>
      <c r="F80" s="866" t="s">
        <v>263</v>
      </c>
      <c r="G80" s="1588" t="s">
        <v>190</v>
      </c>
      <c r="H80" s="939">
        <v>200</v>
      </c>
      <c r="I80" s="1726">
        <f>I81</f>
        <v>645</v>
      </c>
      <c r="J80" s="1021">
        <f t="shared" ref="J80:AA80" si="35">J81</f>
        <v>0</v>
      </c>
      <c r="K80" s="1022">
        <f t="shared" si="35"/>
        <v>0</v>
      </c>
      <c r="L80" s="1022">
        <f t="shared" si="35"/>
        <v>0</v>
      </c>
      <c r="M80" s="1022">
        <f t="shared" si="35"/>
        <v>0</v>
      </c>
      <c r="N80" s="1021">
        <f t="shared" si="35"/>
        <v>645</v>
      </c>
      <c r="O80" s="1022">
        <f t="shared" si="35"/>
        <v>0</v>
      </c>
      <c r="P80" s="1022">
        <f t="shared" si="35"/>
        <v>645</v>
      </c>
      <c r="Q80" s="1022">
        <f t="shared" si="35"/>
        <v>0</v>
      </c>
      <c r="R80" s="1021">
        <f t="shared" si="35"/>
        <v>0</v>
      </c>
      <c r="S80" s="1316">
        <f t="shared" si="35"/>
        <v>0</v>
      </c>
      <c r="T80" s="1022">
        <f t="shared" si="35"/>
        <v>0</v>
      </c>
      <c r="U80" s="1022">
        <f t="shared" si="35"/>
        <v>0</v>
      </c>
      <c r="V80" s="1021">
        <f t="shared" si="35"/>
        <v>0</v>
      </c>
      <c r="W80" s="1022">
        <f t="shared" si="35"/>
        <v>0</v>
      </c>
      <c r="X80" s="1022">
        <f t="shared" si="35"/>
        <v>0</v>
      </c>
      <c r="Y80" s="1022">
        <f t="shared" si="35"/>
        <v>0</v>
      </c>
      <c r="Z80" s="1092">
        <f t="shared" si="35"/>
        <v>3115</v>
      </c>
      <c r="AA80" s="1092">
        <f t="shared" si="35"/>
        <v>3115</v>
      </c>
      <c r="AB80" s="609"/>
      <c r="AC80" s="609"/>
    </row>
    <row r="81" spans="1:29" ht="18.75" thickBot="1" x14ac:dyDescent="0.3">
      <c r="A81" s="1990"/>
      <c r="B81" s="587" t="s">
        <v>14</v>
      </c>
      <c r="C81" s="920">
        <v>963</v>
      </c>
      <c r="D81" s="1529" t="s">
        <v>33</v>
      </c>
      <c r="E81" s="1600" t="s">
        <v>30</v>
      </c>
      <c r="F81" s="1651" t="s">
        <v>263</v>
      </c>
      <c r="G81" s="1600" t="s">
        <v>190</v>
      </c>
      <c r="H81" s="1651" t="s">
        <v>191</v>
      </c>
      <c r="I81" s="1730">
        <f>J81+N81+R81+V81</f>
        <v>645</v>
      </c>
      <c r="J81" s="1378">
        <f>K81+L81+M81</f>
        <v>0</v>
      </c>
      <c r="K81" s="1362">
        <v>0</v>
      </c>
      <c r="L81" s="1379">
        <v>0</v>
      </c>
      <c r="M81" s="1362">
        <v>0</v>
      </c>
      <c r="N81" s="1377">
        <f>O81+P81+Q81</f>
        <v>645</v>
      </c>
      <c r="O81" s="1317">
        <v>0</v>
      </c>
      <c r="P81" s="1317">
        <v>645</v>
      </c>
      <c r="Q81" s="1362">
        <v>0</v>
      </c>
      <c r="R81" s="1377">
        <f>S81+T81+U81</f>
        <v>0</v>
      </c>
      <c r="S81" s="1349">
        <v>0</v>
      </c>
      <c r="T81" s="1379">
        <v>0</v>
      </c>
      <c r="U81" s="274">
        <v>0</v>
      </c>
      <c r="V81" s="1087">
        <f>W81+X81+Y81</f>
        <v>0</v>
      </c>
      <c r="W81" s="1362">
        <v>0</v>
      </c>
      <c r="X81" s="1379">
        <v>0</v>
      </c>
      <c r="Y81" s="273">
        <v>0</v>
      </c>
      <c r="Z81" s="914">
        <v>3115</v>
      </c>
      <c r="AA81" s="915">
        <v>3115</v>
      </c>
      <c r="AB81" s="609"/>
      <c r="AC81" s="609"/>
    </row>
    <row r="82" spans="1:29" s="1" customFormat="1" ht="2.25" customHeight="1" thickBot="1" x14ac:dyDescent="0.3">
      <c r="A82" s="91"/>
      <c r="B82" s="92"/>
      <c r="C82" s="93"/>
      <c r="D82" s="1461"/>
      <c r="E82" s="1476"/>
      <c r="F82" s="703"/>
      <c r="G82" s="1476"/>
      <c r="H82" s="685"/>
      <c r="I82" s="1731"/>
      <c r="J82" s="305"/>
      <c r="K82" s="271"/>
      <c r="L82" s="288"/>
      <c r="M82" s="269"/>
      <c r="N82" s="305"/>
      <c r="O82" s="269"/>
      <c r="P82" s="269"/>
      <c r="Q82" s="271"/>
      <c r="R82" s="305"/>
      <c r="S82" s="271"/>
      <c r="T82" s="271"/>
      <c r="U82" s="270"/>
      <c r="V82" s="307"/>
      <c r="W82" s="269"/>
      <c r="X82" s="288"/>
      <c r="Y82" s="269"/>
      <c r="Z82" s="831"/>
      <c r="AA82" s="834"/>
      <c r="AB82" s="609"/>
      <c r="AC82" s="609"/>
    </row>
    <row r="83" spans="1:29" s="1" customFormat="1" ht="30" hidden="1" thickBot="1" x14ac:dyDescent="0.3">
      <c r="A83" s="1980" t="s">
        <v>335</v>
      </c>
      <c r="B83" s="46" t="s">
        <v>187</v>
      </c>
      <c r="C83" s="76">
        <v>963</v>
      </c>
      <c r="D83" s="399" t="s">
        <v>33</v>
      </c>
      <c r="E83" s="1589" t="s">
        <v>99</v>
      </c>
      <c r="F83" s="1400" t="s">
        <v>28</v>
      </c>
      <c r="G83" s="1589" t="s">
        <v>29</v>
      </c>
      <c r="H83" s="1400" t="s">
        <v>29</v>
      </c>
      <c r="I83" s="1732">
        <f>I84</f>
        <v>0</v>
      </c>
      <c r="J83" s="77">
        <f t="shared" ref="J83:Y84" si="36">J84</f>
        <v>0</v>
      </c>
      <c r="K83" s="77">
        <f t="shared" si="36"/>
        <v>0</v>
      </c>
      <c r="L83" s="77">
        <f t="shared" si="36"/>
        <v>0</v>
      </c>
      <c r="M83" s="77">
        <f t="shared" si="36"/>
        <v>0</v>
      </c>
      <c r="N83" s="77">
        <f t="shared" si="36"/>
        <v>0</v>
      </c>
      <c r="O83" s="212">
        <f t="shared" si="36"/>
        <v>0</v>
      </c>
      <c r="P83" s="212">
        <f t="shared" si="36"/>
        <v>0</v>
      </c>
      <c r="Q83" s="157">
        <f t="shared" si="36"/>
        <v>0</v>
      </c>
      <c r="R83" s="77">
        <f t="shared" si="36"/>
        <v>0</v>
      </c>
      <c r="S83" s="157">
        <f t="shared" si="36"/>
        <v>0</v>
      </c>
      <c r="T83" s="77">
        <f t="shared" si="36"/>
        <v>0</v>
      </c>
      <c r="U83" s="78">
        <f t="shared" si="36"/>
        <v>0</v>
      </c>
      <c r="V83" s="77">
        <f t="shared" si="36"/>
        <v>0</v>
      </c>
      <c r="W83" s="77">
        <f t="shared" si="36"/>
        <v>0</v>
      </c>
      <c r="X83" s="77">
        <f t="shared" si="36"/>
        <v>0</v>
      </c>
      <c r="Y83" s="77">
        <f t="shared" si="36"/>
        <v>0</v>
      </c>
      <c r="Z83" s="830"/>
      <c r="AA83" s="489"/>
      <c r="AB83" s="609"/>
      <c r="AC83" s="609"/>
    </row>
    <row r="84" spans="1:29" s="1" customFormat="1" ht="29.25" hidden="1" customHeight="1" thickBot="1" x14ac:dyDescent="0.3">
      <c r="A84" s="1981"/>
      <c r="B84" s="642" t="s">
        <v>188</v>
      </c>
      <c r="C84" s="219">
        <v>963</v>
      </c>
      <c r="D84" s="1530" t="s">
        <v>33</v>
      </c>
      <c r="E84" s="1601" t="s">
        <v>99</v>
      </c>
      <c r="F84" s="1652"/>
      <c r="G84" s="1608"/>
      <c r="H84" s="1693"/>
      <c r="I84" s="1732">
        <f>J84+N84+R84+V84</f>
        <v>0</v>
      </c>
      <c r="J84" s="419"/>
      <c r="K84" s="290"/>
      <c r="L84" s="291"/>
      <c r="M84" s="290"/>
      <c r="N84" s="419">
        <f>N85</f>
        <v>0</v>
      </c>
      <c r="O84" s="311">
        <f>O85</f>
        <v>0</v>
      </c>
      <c r="P84" s="311">
        <f t="shared" si="36"/>
        <v>0</v>
      </c>
      <c r="Q84" s="1093">
        <f t="shared" si="36"/>
        <v>0</v>
      </c>
      <c r="R84" s="419">
        <f t="shared" ref="R84:Y86" si="37">R85</f>
        <v>0</v>
      </c>
      <c r="S84" s="1093">
        <f t="shared" si="37"/>
        <v>0</v>
      </c>
      <c r="T84" s="1094">
        <f t="shared" si="37"/>
        <v>0</v>
      </c>
      <c r="U84" s="1095">
        <f t="shared" si="37"/>
        <v>0</v>
      </c>
      <c r="V84" s="449">
        <f t="shared" si="37"/>
        <v>0</v>
      </c>
      <c r="W84" s="1039">
        <f t="shared" si="37"/>
        <v>0</v>
      </c>
      <c r="X84" s="1094">
        <f t="shared" si="37"/>
        <v>0</v>
      </c>
      <c r="Y84" s="1039">
        <f t="shared" si="37"/>
        <v>0</v>
      </c>
      <c r="Z84" s="829"/>
      <c r="AA84" s="488"/>
      <c r="AB84" s="609"/>
      <c r="AC84" s="609"/>
    </row>
    <row r="85" spans="1:29" s="1" customFormat="1" ht="30" hidden="1" thickBot="1" x14ac:dyDescent="0.3">
      <c r="A85" s="1981"/>
      <c r="B85" s="44" t="s">
        <v>223</v>
      </c>
      <c r="C85" s="220">
        <v>963</v>
      </c>
      <c r="D85" s="678" t="s">
        <v>33</v>
      </c>
      <c r="E85" s="1602" t="s">
        <v>99</v>
      </c>
      <c r="F85" s="678"/>
      <c r="G85" s="1602"/>
      <c r="H85" s="678"/>
      <c r="I85" s="1725">
        <f>I86</f>
        <v>0</v>
      </c>
      <c r="J85" s="255"/>
      <c r="K85" s="262"/>
      <c r="L85" s="1019"/>
      <c r="M85" s="262"/>
      <c r="N85" s="255">
        <f>N86</f>
        <v>0</v>
      </c>
      <c r="O85" s="311">
        <f>O86</f>
        <v>0</v>
      </c>
      <c r="P85" s="311">
        <f>P86</f>
        <v>0</v>
      </c>
      <c r="Q85" s="263">
        <f>Q86</f>
        <v>0</v>
      </c>
      <c r="R85" s="255">
        <f t="shared" si="37"/>
        <v>0</v>
      </c>
      <c r="S85" s="263">
        <f t="shared" si="37"/>
        <v>0</v>
      </c>
      <c r="T85" s="1019">
        <f t="shared" si="37"/>
        <v>0</v>
      </c>
      <c r="U85" s="258">
        <f t="shared" si="37"/>
        <v>0</v>
      </c>
      <c r="V85" s="1096">
        <f t="shared" si="37"/>
        <v>0</v>
      </c>
      <c r="W85" s="262">
        <f t="shared" si="37"/>
        <v>0</v>
      </c>
      <c r="X85" s="1019">
        <f t="shared" si="37"/>
        <v>0</v>
      </c>
      <c r="Y85" s="262">
        <f t="shared" si="37"/>
        <v>0</v>
      </c>
      <c r="Z85" s="829"/>
      <c r="AA85" s="488"/>
      <c r="AB85" s="609"/>
      <c r="AC85" s="609"/>
    </row>
    <row r="86" spans="1:29" s="1" customFormat="1" ht="18.75" hidden="1" thickBot="1" x14ac:dyDescent="0.3">
      <c r="A86" s="1981"/>
      <c r="B86" s="50" t="s">
        <v>53</v>
      </c>
      <c r="C86" s="223">
        <v>963</v>
      </c>
      <c r="D86" s="1501" t="s">
        <v>33</v>
      </c>
      <c r="E86" s="1506" t="s">
        <v>99</v>
      </c>
      <c r="F86" s="1501"/>
      <c r="G86" s="1506"/>
      <c r="H86" s="1501"/>
      <c r="I86" s="1746">
        <f>I87</f>
        <v>0</v>
      </c>
      <c r="J86" s="1098"/>
      <c r="K86" s="1099"/>
      <c r="L86" s="1100"/>
      <c r="M86" s="1099"/>
      <c r="N86" s="1098">
        <f>N87</f>
        <v>0</v>
      </c>
      <c r="O86" s="311"/>
      <c r="P86" s="311"/>
      <c r="Q86" s="1101"/>
      <c r="R86" s="1098">
        <f t="shared" si="37"/>
        <v>0</v>
      </c>
      <c r="S86" s="1101">
        <f t="shared" si="37"/>
        <v>0</v>
      </c>
      <c r="T86" s="1100">
        <f t="shared" si="37"/>
        <v>0</v>
      </c>
      <c r="U86" s="1102">
        <f t="shared" si="37"/>
        <v>0</v>
      </c>
      <c r="V86" s="1103">
        <f t="shared" si="37"/>
        <v>0</v>
      </c>
      <c r="W86" s="1099">
        <f t="shared" si="37"/>
        <v>0</v>
      </c>
      <c r="X86" s="1100">
        <f t="shared" si="37"/>
        <v>0</v>
      </c>
      <c r="Y86" s="1099">
        <f t="shared" si="37"/>
        <v>0</v>
      </c>
      <c r="Z86" s="829"/>
      <c r="AA86" s="488"/>
      <c r="AB86" s="609"/>
      <c r="AC86" s="609"/>
    </row>
    <row r="87" spans="1:29" s="1" customFormat="1" ht="18.75" hidden="1" thickBot="1" x14ac:dyDescent="0.3">
      <c r="A87" s="1981"/>
      <c r="B87" s="869" t="s">
        <v>14</v>
      </c>
      <c r="C87" s="870">
        <v>963</v>
      </c>
      <c r="D87" s="1492" t="s">
        <v>33</v>
      </c>
      <c r="E87" s="1480" t="s">
        <v>99</v>
      </c>
      <c r="F87" s="1492"/>
      <c r="G87" s="1480"/>
      <c r="H87" s="1694"/>
      <c r="I87" s="1747">
        <f>J87+N87+R87+V87</f>
        <v>0</v>
      </c>
      <c r="J87" s="1105"/>
      <c r="K87" s="416"/>
      <c r="L87" s="1106"/>
      <c r="M87" s="416"/>
      <c r="N87" s="1105">
        <f>O87+P87+Q87</f>
        <v>0</v>
      </c>
      <c r="O87" s="416"/>
      <c r="P87" s="416"/>
      <c r="Q87" s="517"/>
      <c r="R87" s="1105">
        <f>S87+T87+U87</f>
        <v>0</v>
      </c>
      <c r="S87" s="517"/>
      <c r="T87" s="1106"/>
      <c r="U87" s="514"/>
      <c r="V87" s="1107">
        <f>W87+X87+Y87</f>
        <v>0</v>
      </c>
      <c r="W87" s="416"/>
      <c r="X87" s="1106"/>
      <c r="Y87" s="416"/>
      <c r="Z87" s="833"/>
      <c r="AA87" s="836"/>
      <c r="AB87" s="609"/>
      <c r="AC87" s="609"/>
    </row>
    <row r="88" spans="1:29" s="1" customFormat="1" ht="3.75" hidden="1" customHeight="1" thickBot="1" x14ac:dyDescent="0.3">
      <c r="A88" s="871"/>
      <c r="B88" s="125"/>
      <c r="C88" s="872"/>
      <c r="D88" s="1531"/>
      <c r="E88" s="1603"/>
      <c r="F88" s="1531"/>
      <c r="G88" s="1603"/>
      <c r="H88" s="1493"/>
      <c r="I88" s="1748"/>
      <c r="J88" s="419"/>
      <c r="K88" s="728"/>
      <c r="L88" s="729"/>
      <c r="M88" s="728"/>
      <c r="N88" s="419"/>
      <c r="O88" s="728"/>
      <c r="P88" s="728"/>
      <c r="Q88" s="746"/>
      <c r="R88" s="419"/>
      <c r="S88" s="746"/>
      <c r="T88" s="729"/>
      <c r="U88" s="730"/>
      <c r="V88" s="449"/>
      <c r="W88" s="728"/>
      <c r="X88" s="729"/>
      <c r="Y88" s="728"/>
      <c r="Z88" s="837"/>
      <c r="AA88" s="838"/>
      <c r="AB88" s="609"/>
      <c r="AC88" s="609"/>
    </row>
    <row r="89" spans="1:29" s="1" customFormat="1" ht="55.5" thickBot="1" x14ac:dyDescent="0.3">
      <c r="A89" s="1980" t="s">
        <v>351</v>
      </c>
      <c r="B89" s="405" t="s">
        <v>349</v>
      </c>
      <c r="C89" s="76">
        <v>963</v>
      </c>
      <c r="D89" s="1532" t="s">
        <v>33</v>
      </c>
      <c r="E89" s="1478" t="s">
        <v>350</v>
      </c>
      <c r="F89" s="721" t="s">
        <v>28</v>
      </c>
      <c r="G89" s="1478" t="s">
        <v>29</v>
      </c>
      <c r="H89" s="721" t="s">
        <v>29</v>
      </c>
      <c r="I89" s="1749">
        <f t="shared" ref="I89:J93" si="38">I90</f>
        <v>14362</v>
      </c>
      <c r="J89" s="1108">
        <f t="shared" si="38"/>
        <v>3600</v>
      </c>
      <c r="K89" s="1108">
        <f t="shared" ref="K89:U89" si="39">K90</f>
        <v>1200</v>
      </c>
      <c r="L89" s="1108">
        <f t="shared" si="39"/>
        <v>1200</v>
      </c>
      <c r="M89" s="1108">
        <f t="shared" si="39"/>
        <v>1200</v>
      </c>
      <c r="N89" s="1108">
        <f>N90</f>
        <v>2650</v>
      </c>
      <c r="O89" s="1108">
        <f t="shared" si="39"/>
        <v>1200</v>
      </c>
      <c r="P89" s="1108">
        <f t="shared" si="39"/>
        <v>0</v>
      </c>
      <c r="Q89" s="1108">
        <f t="shared" si="39"/>
        <v>1450</v>
      </c>
      <c r="R89" s="1108">
        <f>R90</f>
        <v>8112</v>
      </c>
      <c r="S89" s="1109">
        <f t="shared" si="39"/>
        <v>0</v>
      </c>
      <c r="T89" s="1108">
        <f t="shared" si="39"/>
        <v>4588</v>
      </c>
      <c r="U89" s="1108">
        <f t="shared" si="39"/>
        <v>3524</v>
      </c>
      <c r="V89" s="1110">
        <f t="shared" ref="V89:AA93" si="40">V90</f>
        <v>0</v>
      </c>
      <c r="W89" s="1110">
        <f t="shared" si="40"/>
        <v>0</v>
      </c>
      <c r="X89" s="1110">
        <f t="shared" si="40"/>
        <v>0</v>
      </c>
      <c r="Y89" s="1108">
        <f t="shared" si="40"/>
        <v>0</v>
      </c>
      <c r="Z89" s="1110">
        <f t="shared" si="40"/>
        <v>14362</v>
      </c>
      <c r="AA89" s="1108">
        <f t="shared" si="40"/>
        <v>14362</v>
      </c>
      <c r="AB89" s="609"/>
      <c r="AC89" s="609"/>
    </row>
    <row r="90" spans="1:29" s="1" customFormat="1" ht="81.75" x14ac:dyDescent="0.25">
      <c r="A90" s="1981"/>
      <c r="B90" s="873" t="s">
        <v>352</v>
      </c>
      <c r="C90" s="80">
        <v>963</v>
      </c>
      <c r="D90" s="1533" t="s">
        <v>33</v>
      </c>
      <c r="E90" s="1506" t="s">
        <v>350</v>
      </c>
      <c r="F90" s="1501" t="s">
        <v>280</v>
      </c>
      <c r="G90" s="1506" t="s">
        <v>29</v>
      </c>
      <c r="H90" s="1501" t="s">
        <v>29</v>
      </c>
      <c r="I90" s="1737">
        <f t="shared" si="38"/>
        <v>14362</v>
      </c>
      <c r="J90" s="1060">
        <f t="shared" si="38"/>
        <v>3600</v>
      </c>
      <c r="K90" s="489">
        <f t="shared" ref="K90:U90" si="41">K91</f>
        <v>1200</v>
      </c>
      <c r="L90" s="489">
        <f t="shared" si="41"/>
        <v>1200</v>
      </c>
      <c r="M90" s="489">
        <f t="shared" si="41"/>
        <v>1200</v>
      </c>
      <c r="N90" s="1060">
        <f>N91</f>
        <v>2650</v>
      </c>
      <c r="O90" s="489">
        <f t="shared" si="41"/>
        <v>1200</v>
      </c>
      <c r="P90" s="489">
        <f t="shared" si="41"/>
        <v>0</v>
      </c>
      <c r="Q90" s="489">
        <f t="shared" si="41"/>
        <v>1450</v>
      </c>
      <c r="R90" s="1060">
        <f>R91</f>
        <v>8112</v>
      </c>
      <c r="S90" s="1111">
        <f t="shared" si="41"/>
        <v>0</v>
      </c>
      <c r="T90" s="489">
        <f t="shared" si="41"/>
        <v>4588</v>
      </c>
      <c r="U90" s="489">
        <f t="shared" si="41"/>
        <v>3524</v>
      </c>
      <c r="V90" s="1112">
        <f t="shared" si="40"/>
        <v>0</v>
      </c>
      <c r="W90" s="830">
        <f t="shared" si="40"/>
        <v>0</v>
      </c>
      <c r="X90" s="830">
        <f t="shared" si="40"/>
        <v>0</v>
      </c>
      <c r="Y90" s="489">
        <f t="shared" si="40"/>
        <v>0</v>
      </c>
      <c r="Z90" s="901">
        <f t="shared" si="40"/>
        <v>14362</v>
      </c>
      <c r="AA90" s="902">
        <f t="shared" si="40"/>
        <v>14362</v>
      </c>
      <c r="AB90" s="609"/>
      <c r="AC90" s="609"/>
    </row>
    <row r="91" spans="1:29" s="1" customFormat="1" ht="68.25" x14ac:dyDescent="0.25">
      <c r="A91" s="1981"/>
      <c r="B91" s="873" t="s">
        <v>353</v>
      </c>
      <c r="C91" s="80">
        <v>963</v>
      </c>
      <c r="D91" s="1533" t="s">
        <v>33</v>
      </c>
      <c r="E91" s="1506" t="s">
        <v>350</v>
      </c>
      <c r="F91" s="1501" t="s">
        <v>303</v>
      </c>
      <c r="G91" s="1507" t="s">
        <v>273</v>
      </c>
      <c r="H91" s="1502" t="s">
        <v>29</v>
      </c>
      <c r="I91" s="1737">
        <f>I93</f>
        <v>14362</v>
      </c>
      <c r="J91" s="1060">
        <f>J93</f>
        <v>3600</v>
      </c>
      <c r="K91" s="489">
        <f t="shared" ref="K91:U91" si="42">K93</f>
        <v>1200</v>
      </c>
      <c r="L91" s="489">
        <f t="shared" si="42"/>
        <v>1200</v>
      </c>
      <c r="M91" s="489">
        <f t="shared" si="42"/>
        <v>1200</v>
      </c>
      <c r="N91" s="1060">
        <f>N93</f>
        <v>2650</v>
      </c>
      <c r="O91" s="488">
        <f t="shared" si="42"/>
        <v>1200</v>
      </c>
      <c r="P91" s="488">
        <f t="shared" si="42"/>
        <v>0</v>
      </c>
      <c r="Q91" s="489">
        <f t="shared" si="42"/>
        <v>1450</v>
      </c>
      <c r="R91" s="1060">
        <f>R93</f>
        <v>8112</v>
      </c>
      <c r="S91" s="1111">
        <f t="shared" si="42"/>
        <v>0</v>
      </c>
      <c r="T91" s="489">
        <f t="shared" si="42"/>
        <v>4588</v>
      </c>
      <c r="U91" s="489">
        <f t="shared" si="42"/>
        <v>3524</v>
      </c>
      <c r="V91" s="1112">
        <f t="shared" ref="V91:AA91" si="43">V93</f>
        <v>0</v>
      </c>
      <c r="W91" s="830">
        <f t="shared" si="43"/>
        <v>0</v>
      </c>
      <c r="X91" s="830">
        <f t="shared" si="43"/>
        <v>0</v>
      </c>
      <c r="Y91" s="489">
        <f t="shared" si="43"/>
        <v>0</v>
      </c>
      <c r="Z91" s="901">
        <f t="shared" si="43"/>
        <v>14362</v>
      </c>
      <c r="AA91" s="902">
        <f t="shared" si="43"/>
        <v>14362</v>
      </c>
      <c r="AB91" s="609"/>
      <c r="AC91" s="609"/>
    </row>
    <row r="92" spans="1:29" s="1" customFormat="1" ht="18" x14ac:dyDescent="0.25">
      <c r="A92" s="1981"/>
      <c r="B92" s="873" t="s">
        <v>53</v>
      </c>
      <c r="C92" s="124">
        <v>963</v>
      </c>
      <c r="D92" s="403" t="s">
        <v>33</v>
      </c>
      <c r="E92" s="1507" t="s">
        <v>350</v>
      </c>
      <c r="F92" s="1502" t="s">
        <v>303</v>
      </c>
      <c r="G92" s="1507" t="s">
        <v>273</v>
      </c>
      <c r="H92" s="1502" t="s">
        <v>55</v>
      </c>
      <c r="I92" s="1737">
        <f>I93</f>
        <v>14362</v>
      </c>
      <c r="J92" s="1060">
        <f t="shared" ref="J92:AA92" si="44">J93</f>
        <v>3600</v>
      </c>
      <c r="K92" s="489">
        <f t="shared" si="44"/>
        <v>1200</v>
      </c>
      <c r="L92" s="489">
        <f t="shared" si="44"/>
        <v>1200</v>
      </c>
      <c r="M92" s="489">
        <f t="shared" si="44"/>
        <v>1200</v>
      </c>
      <c r="N92" s="1060">
        <f t="shared" si="44"/>
        <v>2650</v>
      </c>
      <c r="O92" s="489">
        <f t="shared" si="44"/>
        <v>1200</v>
      </c>
      <c r="P92" s="489">
        <f t="shared" si="44"/>
        <v>0</v>
      </c>
      <c r="Q92" s="489">
        <f t="shared" si="44"/>
        <v>1450</v>
      </c>
      <c r="R92" s="1060">
        <f t="shared" si="44"/>
        <v>8112</v>
      </c>
      <c r="S92" s="489">
        <f t="shared" si="44"/>
        <v>0</v>
      </c>
      <c r="T92" s="489">
        <f t="shared" si="44"/>
        <v>4588</v>
      </c>
      <c r="U92" s="489">
        <f t="shared" si="44"/>
        <v>3524</v>
      </c>
      <c r="V92" s="1060">
        <f t="shared" si="44"/>
        <v>0</v>
      </c>
      <c r="W92" s="489">
        <f t="shared" si="44"/>
        <v>0</v>
      </c>
      <c r="X92" s="489">
        <f t="shared" si="44"/>
        <v>0</v>
      </c>
      <c r="Y92" s="489">
        <f t="shared" si="44"/>
        <v>0</v>
      </c>
      <c r="Z92" s="902">
        <f t="shared" si="44"/>
        <v>14362</v>
      </c>
      <c r="AA92" s="902">
        <f t="shared" si="44"/>
        <v>14362</v>
      </c>
      <c r="AB92" s="609"/>
      <c r="AC92" s="609"/>
    </row>
    <row r="93" spans="1:29" s="1" customFormat="1" ht="18" x14ac:dyDescent="0.25">
      <c r="A93" s="1981"/>
      <c r="B93" s="867" t="s">
        <v>354</v>
      </c>
      <c r="C93" s="124">
        <v>963</v>
      </c>
      <c r="D93" s="403" t="s">
        <v>33</v>
      </c>
      <c r="E93" s="1507" t="s">
        <v>350</v>
      </c>
      <c r="F93" s="1502" t="s">
        <v>303</v>
      </c>
      <c r="G93" s="1507" t="s">
        <v>273</v>
      </c>
      <c r="H93" s="1502" t="s">
        <v>274</v>
      </c>
      <c r="I93" s="1737">
        <f t="shared" si="38"/>
        <v>14362</v>
      </c>
      <c r="J93" s="1060">
        <f t="shared" si="38"/>
        <v>3600</v>
      </c>
      <c r="K93" s="489">
        <f t="shared" ref="K93:U93" si="45">K94</f>
        <v>1200</v>
      </c>
      <c r="L93" s="489">
        <f t="shared" si="45"/>
        <v>1200</v>
      </c>
      <c r="M93" s="489">
        <f t="shared" si="45"/>
        <v>1200</v>
      </c>
      <c r="N93" s="1060">
        <f>N94</f>
        <v>2650</v>
      </c>
      <c r="O93" s="489">
        <f t="shared" si="45"/>
        <v>1200</v>
      </c>
      <c r="P93" s="489">
        <f t="shared" si="45"/>
        <v>0</v>
      </c>
      <c r="Q93" s="489">
        <f t="shared" si="45"/>
        <v>1450</v>
      </c>
      <c r="R93" s="1060">
        <f>R94</f>
        <v>8112</v>
      </c>
      <c r="S93" s="1111">
        <f t="shared" si="45"/>
        <v>0</v>
      </c>
      <c r="T93" s="489">
        <f t="shared" si="45"/>
        <v>4588</v>
      </c>
      <c r="U93" s="489">
        <f t="shared" si="45"/>
        <v>3524</v>
      </c>
      <c r="V93" s="1112">
        <f t="shared" si="40"/>
        <v>0</v>
      </c>
      <c r="W93" s="830">
        <f t="shared" si="40"/>
        <v>0</v>
      </c>
      <c r="X93" s="830">
        <f t="shared" si="40"/>
        <v>0</v>
      </c>
      <c r="Y93" s="489">
        <f t="shared" si="40"/>
        <v>0</v>
      </c>
      <c r="Z93" s="901">
        <f t="shared" si="40"/>
        <v>14362</v>
      </c>
      <c r="AA93" s="902">
        <f t="shared" si="40"/>
        <v>14362</v>
      </c>
      <c r="AB93" s="609"/>
      <c r="AC93" s="609"/>
    </row>
    <row r="94" spans="1:29" s="1" customFormat="1" ht="30.75" thickBot="1" x14ac:dyDescent="0.3">
      <c r="A94" s="1990"/>
      <c r="B94" s="249" t="s">
        <v>318</v>
      </c>
      <c r="C94" s="868">
        <v>963</v>
      </c>
      <c r="D94" s="1534" t="s">
        <v>33</v>
      </c>
      <c r="E94" s="1604" t="s">
        <v>350</v>
      </c>
      <c r="F94" s="1653" t="s">
        <v>303</v>
      </c>
      <c r="G94" s="1604" t="s">
        <v>273</v>
      </c>
      <c r="H94" s="1653" t="s">
        <v>275</v>
      </c>
      <c r="I94" s="1750">
        <f>J94+N94+R94+V94</f>
        <v>14362</v>
      </c>
      <c r="J94" s="1380">
        <f>K94+L94+M94</f>
        <v>3600</v>
      </c>
      <c r="K94" s="1270">
        <v>1200</v>
      </c>
      <c r="L94" s="1381">
        <v>1200</v>
      </c>
      <c r="M94" s="1382">
        <v>1200</v>
      </c>
      <c r="N94" s="1380">
        <f>O94+P94+Q94</f>
        <v>2650</v>
      </c>
      <c r="O94" s="1381">
        <v>1200</v>
      </c>
      <c r="P94" s="1381">
        <v>0</v>
      </c>
      <c r="Q94" s="1382">
        <v>1450</v>
      </c>
      <c r="R94" s="1380">
        <f>S94+T94+U94</f>
        <v>8112</v>
      </c>
      <c r="S94" s="1270">
        <v>0</v>
      </c>
      <c r="T94" s="1381">
        <v>4588</v>
      </c>
      <c r="U94" s="1382">
        <v>3524</v>
      </c>
      <c r="V94" s="588">
        <f>W94+X94+Y94</f>
        <v>0</v>
      </c>
      <c r="W94" s="1270">
        <v>0</v>
      </c>
      <c r="X94" s="578">
        <v>0</v>
      </c>
      <c r="Y94" s="741">
        <v>0</v>
      </c>
      <c r="Z94" s="894">
        <v>14362</v>
      </c>
      <c r="AA94" s="895">
        <v>14362</v>
      </c>
      <c r="AB94" s="609"/>
      <c r="AC94" s="609"/>
    </row>
    <row r="95" spans="1:29" s="1" customFormat="1" ht="3.75" customHeight="1" thickBot="1" x14ac:dyDescent="0.3">
      <c r="A95" s="91"/>
      <c r="B95" s="92"/>
      <c r="C95" s="253"/>
      <c r="D95" s="1489"/>
      <c r="E95" s="1476"/>
      <c r="F95" s="703"/>
      <c r="G95" s="1476"/>
      <c r="H95" s="703"/>
      <c r="I95" s="1731"/>
      <c r="J95" s="305"/>
      <c r="K95" s="269"/>
      <c r="L95" s="288"/>
      <c r="M95" s="269"/>
      <c r="N95" s="305"/>
      <c r="O95" s="269"/>
      <c r="P95" s="269"/>
      <c r="Q95" s="269"/>
      <c r="R95" s="305"/>
      <c r="S95" s="271"/>
      <c r="T95" s="288"/>
      <c r="U95" s="270"/>
      <c r="V95" s="305"/>
      <c r="W95" s="269"/>
      <c r="X95" s="288"/>
      <c r="Y95" s="269"/>
      <c r="Z95" s="831"/>
      <c r="AA95" s="834"/>
      <c r="AB95" s="609"/>
      <c r="AC95" s="609"/>
    </row>
    <row r="96" spans="1:29" s="1" customFormat="1" ht="18.75" thickBot="1" x14ac:dyDescent="0.3">
      <c r="A96" s="444" t="s">
        <v>121</v>
      </c>
      <c r="B96" s="451" t="s">
        <v>262</v>
      </c>
      <c r="C96" s="446">
        <v>963</v>
      </c>
      <c r="D96" s="448" t="s">
        <v>33</v>
      </c>
      <c r="E96" s="447" t="s">
        <v>118</v>
      </c>
      <c r="F96" s="1432" t="s">
        <v>28</v>
      </c>
      <c r="G96" s="447" t="s">
        <v>29</v>
      </c>
      <c r="H96" s="1432" t="s">
        <v>29</v>
      </c>
      <c r="I96" s="1718">
        <f>I97</f>
        <v>73152.53</v>
      </c>
      <c r="J96" s="302">
        <f t="shared" ref="J96:Q96" si="46">J97</f>
        <v>0</v>
      </c>
      <c r="K96" s="1113">
        <f t="shared" si="46"/>
        <v>0</v>
      </c>
      <c r="L96" s="302">
        <f t="shared" si="46"/>
        <v>0</v>
      </c>
      <c r="M96" s="452">
        <f t="shared" si="46"/>
        <v>0</v>
      </c>
      <c r="N96" s="302">
        <f t="shared" si="46"/>
        <v>30000</v>
      </c>
      <c r="O96" s="1114">
        <f t="shared" si="46"/>
        <v>30000</v>
      </c>
      <c r="P96" s="1114">
        <f t="shared" si="46"/>
        <v>0</v>
      </c>
      <c r="Q96" s="302">
        <f t="shared" si="46"/>
        <v>0</v>
      </c>
      <c r="R96" s="302">
        <f t="shared" ref="R96:AA96" si="47">R97</f>
        <v>19550</v>
      </c>
      <c r="S96" s="1113">
        <f t="shared" si="47"/>
        <v>9550</v>
      </c>
      <c r="T96" s="302">
        <f t="shared" si="47"/>
        <v>5000</v>
      </c>
      <c r="U96" s="1113">
        <f t="shared" si="47"/>
        <v>5000</v>
      </c>
      <c r="V96" s="302">
        <f t="shared" si="47"/>
        <v>23602.53</v>
      </c>
      <c r="W96" s="302">
        <f t="shared" si="47"/>
        <v>5000</v>
      </c>
      <c r="X96" s="302">
        <f t="shared" si="47"/>
        <v>5000</v>
      </c>
      <c r="Y96" s="302">
        <f t="shared" si="47"/>
        <v>13602.53</v>
      </c>
      <c r="Z96" s="1115">
        <f t="shared" si="47"/>
        <v>40000</v>
      </c>
      <c r="AA96" s="302">
        <f t="shared" si="47"/>
        <v>40000</v>
      </c>
      <c r="AB96" s="609"/>
      <c r="AC96" s="609"/>
    </row>
    <row r="97" spans="1:29" s="1" customFormat="1" ht="30" thickBot="1" x14ac:dyDescent="0.3">
      <c r="A97" s="1991" t="s">
        <v>121</v>
      </c>
      <c r="B97" s="112" t="s">
        <v>87</v>
      </c>
      <c r="C97" s="111">
        <v>963</v>
      </c>
      <c r="D97" s="677" t="s">
        <v>33</v>
      </c>
      <c r="E97" s="502" t="s">
        <v>118</v>
      </c>
      <c r="F97" s="677" t="s">
        <v>254</v>
      </c>
      <c r="G97" s="502" t="s">
        <v>29</v>
      </c>
      <c r="H97" s="677" t="s">
        <v>29</v>
      </c>
      <c r="I97" s="1751">
        <f t="shared" ref="I97:Q97" si="48">I98+I102+I106</f>
        <v>73152.53</v>
      </c>
      <c r="J97" s="593">
        <f t="shared" si="48"/>
        <v>0</v>
      </c>
      <c r="K97" s="390">
        <f t="shared" si="48"/>
        <v>0</v>
      </c>
      <c r="L97" s="390">
        <f t="shared" si="48"/>
        <v>0</v>
      </c>
      <c r="M97" s="390">
        <f t="shared" si="48"/>
        <v>0</v>
      </c>
      <c r="N97" s="593">
        <f t="shared" si="48"/>
        <v>30000</v>
      </c>
      <c r="O97" s="390">
        <f t="shared" si="48"/>
        <v>30000</v>
      </c>
      <c r="P97" s="390">
        <f t="shared" si="48"/>
        <v>0</v>
      </c>
      <c r="Q97" s="390">
        <f t="shared" si="48"/>
        <v>0</v>
      </c>
      <c r="R97" s="593">
        <f t="shared" ref="R97:AA97" si="49">R98+R102+R106</f>
        <v>19550</v>
      </c>
      <c r="S97" s="592">
        <f t="shared" si="49"/>
        <v>9550</v>
      </c>
      <c r="T97" s="390">
        <f t="shared" si="49"/>
        <v>5000</v>
      </c>
      <c r="U97" s="390">
        <f t="shared" si="49"/>
        <v>5000</v>
      </c>
      <c r="V97" s="574">
        <f t="shared" si="49"/>
        <v>23602.53</v>
      </c>
      <c r="W97" s="515">
        <f t="shared" si="49"/>
        <v>5000</v>
      </c>
      <c r="X97" s="515">
        <f t="shared" si="49"/>
        <v>5000</v>
      </c>
      <c r="Y97" s="515">
        <f t="shared" si="49"/>
        <v>13602.53</v>
      </c>
      <c r="Z97" s="326">
        <f t="shared" si="49"/>
        <v>40000</v>
      </c>
      <c r="AA97" s="326">
        <f t="shared" si="49"/>
        <v>40000</v>
      </c>
      <c r="AB97" s="609"/>
      <c r="AC97" s="609"/>
    </row>
    <row r="98" spans="1:29" s="1" customFormat="1" ht="43.5" customHeight="1" thickBot="1" x14ac:dyDescent="0.3">
      <c r="A98" s="1983"/>
      <c r="B98" s="247" t="s">
        <v>255</v>
      </c>
      <c r="C98" s="248">
        <v>963</v>
      </c>
      <c r="D98" s="1535" t="s">
        <v>33</v>
      </c>
      <c r="E98" s="1605" t="s">
        <v>118</v>
      </c>
      <c r="F98" s="1535" t="s">
        <v>256</v>
      </c>
      <c r="G98" s="1605" t="s">
        <v>29</v>
      </c>
      <c r="H98" s="1535" t="s">
        <v>29</v>
      </c>
      <c r="I98" s="1752">
        <f>I99</f>
        <v>64580</v>
      </c>
      <c r="J98" s="1116">
        <f t="shared" ref="J98:AA98" si="50">J99</f>
        <v>0</v>
      </c>
      <c r="K98" s="1116">
        <f t="shared" si="50"/>
        <v>0</v>
      </c>
      <c r="L98" s="1116">
        <f t="shared" si="50"/>
        <v>0</v>
      </c>
      <c r="M98" s="1116">
        <f t="shared" si="50"/>
        <v>0</v>
      </c>
      <c r="N98" s="1116">
        <f t="shared" si="50"/>
        <v>30000</v>
      </c>
      <c r="O98" s="1116">
        <f t="shared" si="50"/>
        <v>30000</v>
      </c>
      <c r="P98" s="1116">
        <f t="shared" si="50"/>
        <v>0</v>
      </c>
      <c r="Q98" s="1116">
        <f t="shared" si="50"/>
        <v>0</v>
      </c>
      <c r="R98" s="1116">
        <f t="shared" si="50"/>
        <v>19550</v>
      </c>
      <c r="S98" s="1116">
        <f t="shared" si="50"/>
        <v>9550</v>
      </c>
      <c r="T98" s="1116">
        <f t="shared" si="50"/>
        <v>5000</v>
      </c>
      <c r="U98" s="1116">
        <f t="shared" si="50"/>
        <v>5000</v>
      </c>
      <c r="V98" s="1116">
        <f t="shared" si="50"/>
        <v>15030</v>
      </c>
      <c r="W98" s="1116">
        <f t="shared" si="50"/>
        <v>5000</v>
      </c>
      <c r="X98" s="1116">
        <f t="shared" si="50"/>
        <v>5000</v>
      </c>
      <c r="Y98" s="1116">
        <f t="shared" si="50"/>
        <v>5030</v>
      </c>
      <c r="Z98" s="1116">
        <f t="shared" si="50"/>
        <v>30000</v>
      </c>
      <c r="AA98" s="1116">
        <f t="shared" si="50"/>
        <v>30000</v>
      </c>
      <c r="AB98" s="609"/>
      <c r="AC98" s="609"/>
    </row>
    <row r="99" spans="1:29" s="1" customFormat="1" ht="18" x14ac:dyDescent="0.25">
      <c r="A99" s="1983"/>
      <c r="B99" s="608" t="s">
        <v>367</v>
      </c>
      <c r="C99" s="113">
        <v>963</v>
      </c>
      <c r="D99" s="1488" t="s">
        <v>33</v>
      </c>
      <c r="E99" s="1475" t="s">
        <v>118</v>
      </c>
      <c r="F99" s="866" t="s">
        <v>256</v>
      </c>
      <c r="G99" s="1475" t="s">
        <v>257</v>
      </c>
      <c r="H99" s="1488" t="s">
        <v>29</v>
      </c>
      <c r="I99" s="1726">
        <f>I100</f>
        <v>64580</v>
      </c>
      <c r="J99" s="1021">
        <f t="shared" ref="J99:V99" si="51">J100</f>
        <v>0</v>
      </c>
      <c r="K99" s="1022">
        <f t="shared" si="51"/>
        <v>0</v>
      </c>
      <c r="L99" s="1022">
        <f t="shared" si="51"/>
        <v>0</v>
      </c>
      <c r="M99" s="1022">
        <f t="shared" si="51"/>
        <v>0</v>
      </c>
      <c r="N99" s="1021">
        <f t="shared" si="51"/>
        <v>30000</v>
      </c>
      <c r="O99" s="1022">
        <f t="shared" si="51"/>
        <v>30000</v>
      </c>
      <c r="P99" s="1022">
        <f t="shared" si="51"/>
        <v>0</v>
      </c>
      <c r="Q99" s="1022">
        <f t="shared" si="51"/>
        <v>0</v>
      </c>
      <c r="R99" s="1021">
        <f t="shared" si="51"/>
        <v>19550</v>
      </c>
      <c r="S99" s="1022">
        <f t="shared" si="51"/>
        <v>9550</v>
      </c>
      <c r="T99" s="1022">
        <f t="shared" si="51"/>
        <v>5000</v>
      </c>
      <c r="U99" s="1022">
        <f t="shared" si="51"/>
        <v>5000</v>
      </c>
      <c r="V99" s="1021">
        <f t="shared" si="51"/>
        <v>15030</v>
      </c>
      <c r="W99" s="1022">
        <f>W100</f>
        <v>5000</v>
      </c>
      <c r="X99" s="1022">
        <f>X100</f>
        <v>5000</v>
      </c>
      <c r="Y99" s="1022">
        <f>Y100</f>
        <v>5030</v>
      </c>
      <c r="Z99" s="1092">
        <f>Z100</f>
        <v>30000</v>
      </c>
      <c r="AA99" s="1092">
        <f>AA100</f>
        <v>30000</v>
      </c>
      <c r="AB99" s="609"/>
      <c r="AC99" s="609"/>
    </row>
    <row r="100" spans="1:29" s="1" customFormat="1" ht="18" x14ac:dyDescent="0.25">
      <c r="A100" s="1983"/>
      <c r="B100" s="50" t="s">
        <v>53</v>
      </c>
      <c r="C100" s="113">
        <v>963</v>
      </c>
      <c r="D100" s="1488" t="s">
        <v>33</v>
      </c>
      <c r="E100" s="1475" t="s">
        <v>118</v>
      </c>
      <c r="F100" s="866" t="s">
        <v>256</v>
      </c>
      <c r="G100" s="1475" t="s">
        <v>257</v>
      </c>
      <c r="H100" s="1537" t="s">
        <v>55</v>
      </c>
      <c r="I100" s="1753">
        <f>I101</f>
        <v>64580</v>
      </c>
      <c r="J100" s="1049">
        <f t="shared" ref="J100:AA100" si="52">J101</f>
        <v>0</v>
      </c>
      <c r="K100" s="1063">
        <f t="shared" si="52"/>
        <v>0</v>
      </c>
      <c r="L100" s="1063">
        <f t="shared" si="52"/>
        <v>0</v>
      </c>
      <c r="M100" s="1063">
        <f t="shared" si="52"/>
        <v>0</v>
      </c>
      <c r="N100" s="1049">
        <f t="shared" si="52"/>
        <v>30000</v>
      </c>
      <c r="O100" s="1063">
        <f t="shared" si="52"/>
        <v>30000</v>
      </c>
      <c r="P100" s="1063">
        <f t="shared" si="52"/>
        <v>0</v>
      </c>
      <c r="Q100" s="1063">
        <f t="shared" si="52"/>
        <v>0</v>
      </c>
      <c r="R100" s="1049">
        <f t="shared" si="52"/>
        <v>19550</v>
      </c>
      <c r="S100" s="1063">
        <f t="shared" si="52"/>
        <v>9550</v>
      </c>
      <c r="T100" s="1063">
        <f t="shared" si="52"/>
        <v>5000</v>
      </c>
      <c r="U100" s="1063">
        <f t="shared" si="52"/>
        <v>5000</v>
      </c>
      <c r="V100" s="1049">
        <f t="shared" si="52"/>
        <v>15030</v>
      </c>
      <c r="W100" s="1063">
        <f t="shared" si="52"/>
        <v>5000</v>
      </c>
      <c r="X100" s="1063">
        <f t="shared" si="52"/>
        <v>5000</v>
      </c>
      <c r="Y100" s="1063">
        <f t="shared" si="52"/>
        <v>5030</v>
      </c>
      <c r="Z100" s="1117">
        <f t="shared" si="52"/>
        <v>30000</v>
      </c>
      <c r="AA100" s="1117">
        <f t="shared" si="52"/>
        <v>30000</v>
      </c>
      <c r="AB100" s="609"/>
      <c r="AC100" s="609"/>
    </row>
    <row r="101" spans="1:29" s="1" customFormat="1" ht="18.75" thickBot="1" x14ac:dyDescent="0.3">
      <c r="A101" s="1983"/>
      <c r="B101" s="51" t="s">
        <v>14</v>
      </c>
      <c r="C101" s="106">
        <v>963</v>
      </c>
      <c r="D101" s="1536" t="s">
        <v>33</v>
      </c>
      <c r="E101" s="1590" t="s">
        <v>118</v>
      </c>
      <c r="F101" s="1580" t="s">
        <v>256</v>
      </c>
      <c r="G101" s="1590" t="s">
        <v>257</v>
      </c>
      <c r="H101" s="1536" t="s">
        <v>191</v>
      </c>
      <c r="I101" s="1742">
        <f>J101+N101+R101+V101</f>
        <v>64580</v>
      </c>
      <c r="J101" s="1034">
        <f>K101+L101+M101</f>
        <v>0</v>
      </c>
      <c r="K101" s="1035">
        <v>0</v>
      </c>
      <c r="L101" s="1036">
        <v>0</v>
      </c>
      <c r="M101" s="1037">
        <v>0</v>
      </c>
      <c r="N101" s="1034">
        <f>O101+P101+Q101</f>
        <v>30000</v>
      </c>
      <c r="O101" s="1036">
        <v>30000</v>
      </c>
      <c r="P101" s="1036">
        <v>0</v>
      </c>
      <c r="Q101" s="1037">
        <v>0</v>
      </c>
      <c r="R101" s="1034">
        <f>S101+T101+U101</f>
        <v>19550</v>
      </c>
      <c r="S101" s="1035">
        <v>9550</v>
      </c>
      <c r="T101" s="1036">
        <v>5000</v>
      </c>
      <c r="U101" s="1037">
        <v>5000</v>
      </c>
      <c r="V101" s="1034">
        <f>W101+X101+Y101</f>
        <v>15030</v>
      </c>
      <c r="W101" s="1035">
        <v>5000</v>
      </c>
      <c r="X101" s="1036">
        <v>5000</v>
      </c>
      <c r="Y101" s="1037">
        <v>5030</v>
      </c>
      <c r="Z101" s="896">
        <v>30000</v>
      </c>
      <c r="AA101" s="897">
        <v>30000</v>
      </c>
      <c r="AB101" s="609"/>
      <c r="AC101" s="609"/>
    </row>
    <row r="102" spans="1:29" s="1" customFormat="1" ht="44.25" thickBot="1" x14ac:dyDescent="0.3">
      <c r="A102" s="1983"/>
      <c r="B102" s="247" t="s">
        <v>311</v>
      </c>
      <c r="C102" s="248">
        <v>963</v>
      </c>
      <c r="D102" s="1535" t="s">
        <v>33</v>
      </c>
      <c r="E102" s="1605" t="s">
        <v>118</v>
      </c>
      <c r="F102" s="1535" t="s">
        <v>259</v>
      </c>
      <c r="G102" s="1605" t="s">
        <v>29</v>
      </c>
      <c r="H102" s="1535" t="s">
        <v>29</v>
      </c>
      <c r="I102" s="1752">
        <f>I103</f>
        <v>8572.5300000000007</v>
      </c>
      <c r="J102" s="1116">
        <f t="shared" ref="J102:AA102" si="53">J103</f>
        <v>0</v>
      </c>
      <c r="K102" s="1116">
        <f t="shared" si="53"/>
        <v>0</v>
      </c>
      <c r="L102" s="1116">
        <f t="shared" si="53"/>
        <v>0</v>
      </c>
      <c r="M102" s="1116">
        <f t="shared" si="53"/>
        <v>0</v>
      </c>
      <c r="N102" s="1116">
        <f t="shared" si="53"/>
        <v>0</v>
      </c>
      <c r="O102" s="1116">
        <f t="shared" si="53"/>
        <v>0</v>
      </c>
      <c r="P102" s="1116">
        <f t="shared" si="53"/>
        <v>0</v>
      </c>
      <c r="Q102" s="1116">
        <f t="shared" si="53"/>
        <v>0</v>
      </c>
      <c r="R102" s="1116">
        <f t="shared" si="53"/>
        <v>0</v>
      </c>
      <c r="S102" s="1116">
        <f t="shared" si="53"/>
        <v>0</v>
      </c>
      <c r="T102" s="1116">
        <f t="shared" si="53"/>
        <v>0</v>
      </c>
      <c r="U102" s="1116">
        <f t="shared" si="53"/>
        <v>0</v>
      </c>
      <c r="V102" s="1116">
        <f t="shared" si="53"/>
        <v>8572.5300000000007</v>
      </c>
      <c r="W102" s="1116">
        <f t="shared" si="53"/>
        <v>0</v>
      </c>
      <c r="X102" s="1116">
        <f t="shared" si="53"/>
        <v>0</v>
      </c>
      <c r="Y102" s="1116">
        <f t="shared" si="53"/>
        <v>8572.5300000000007</v>
      </c>
      <c r="Z102" s="1116">
        <f t="shared" si="53"/>
        <v>4000</v>
      </c>
      <c r="AA102" s="1116">
        <f t="shared" si="53"/>
        <v>4000</v>
      </c>
      <c r="AB102" s="609"/>
      <c r="AC102" s="609"/>
    </row>
    <row r="103" spans="1:29" s="1" customFormat="1" ht="18" x14ac:dyDescent="0.25">
      <c r="A103" s="1983"/>
      <c r="B103" s="608" t="s">
        <v>367</v>
      </c>
      <c r="C103" s="385">
        <v>963</v>
      </c>
      <c r="D103" s="386" t="s">
        <v>33</v>
      </c>
      <c r="E103" s="1588" t="s">
        <v>118</v>
      </c>
      <c r="F103" s="866" t="s">
        <v>259</v>
      </c>
      <c r="G103" s="1588" t="s">
        <v>257</v>
      </c>
      <c r="H103" s="1695" t="s">
        <v>29</v>
      </c>
      <c r="I103" s="1754">
        <f>I104</f>
        <v>8572.5300000000007</v>
      </c>
      <c r="J103" s="383">
        <f t="shared" ref="J103:Z103" si="54">J104</f>
        <v>0</v>
      </c>
      <c r="K103" s="490">
        <f t="shared" si="54"/>
        <v>0</v>
      </c>
      <c r="L103" s="490">
        <f t="shared" si="54"/>
        <v>0</v>
      </c>
      <c r="M103" s="490">
        <f t="shared" si="54"/>
        <v>0</v>
      </c>
      <c r="N103" s="383">
        <f t="shared" si="54"/>
        <v>0</v>
      </c>
      <c r="O103" s="490">
        <f t="shared" si="54"/>
        <v>0</v>
      </c>
      <c r="P103" s="490">
        <f t="shared" si="54"/>
        <v>0</v>
      </c>
      <c r="Q103" s="490">
        <f t="shared" si="54"/>
        <v>0</v>
      </c>
      <c r="R103" s="383">
        <f t="shared" si="54"/>
        <v>0</v>
      </c>
      <c r="S103" s="490">
        <f t="shared" si="54"/>
        <v>0</v>
      </c>
      <c r="T103" s="490">
        <f t="shared" si="54"/>
        <v>0</v>
      </c>
      <c r="U103" s="490">
        <f t="shared" si="54"/>
        <v>0</v>
      </c>
      <c r="V103" s="383">
        <f t="shared" si="54"/>
        <v>8572.5300000000007</v>
      </c>
      <c r="W103" s="490">
        <f t="shared" si="54"/>
        <v>0</v>
      </c>
      <c r="X103" s="490">
        <f t="shared" si="54"/>
        <v>0</v>
      </c>
      <c r="Y103" s="490">
        <f t="shared" si="54"/>
        <v>8572.5300000000007</v>
      </c>
      <c r="Z103" s="1118">
        <f t="shared" si="54"/>
        <v>4000</v>
      </c>
      <c r="AA103" s="1118">
        <f>AA104</f>
        <v>4000</v>
      </c>
      <c r="AB103" s="609"/>
      <c r="AC103" s="609"/>
    </row>
    <row r="104" spans="1:29" s="1" customFormat="1" ht="15" customHeight="1" x14ac:dyDescent="0.25">
      <c r="A104" s="1983"/>
      <c r="B104" s="49" t="s">
        <v>53</v>
      </c>
      <c r="C104" s="931">
        <v>963</v>
      </c>
      <c r="D104" s="726" t="s">
        <v>33</v>
      </c>
      <c r="E104" s="1606" t="s">
        <v>118</v>
      </c>
      <c r="F104" s="1321" t="s">
        <v>259</v>
      </c>
      <c r="G104" s="1606" t="s">
        <v>257</v>
      </c>
      <c r="H104" s="706" t="s">
        <v>55</v>
      </c>
      <c r="I104" s="1727">
        <f>I105</f>
        <v>8572.5300000000007</v>
      </c>
      <c r="J104" s="1025">
        <f t="shared" ref="J104:AA104" si="55">J105</f>
        <v>0</v>
      </c>
      <c r="K104" s="98">
        <f t="shared" si="55"/>
        <v>0</v>
      </c>
      <c r="L104" s="98">
        <f t="shared" si="55"/>
        <v>0</v>
      </c>
      <c r="M104" s="98">
        <f t="shared" si="55"/>
        <v>0</v>
      </c>
      <c r="N104" s="1025">
        <f t="shared" si="55"/>
        <v>0</v>
      </c>
      <c r="O104" s="98">
        <f t="shared" si="55"/>
        <v>0</v>
      </c>
      <c r="P104" s="98">
        <f t="shared" si="55"/>
        <v>0</v>
      </c>
      <c r="Q104" s="98">
        <f t="shared" si="55"/>
        <v>0</v>
      </c>
      <c r="R104" s="1025">
        <f t="shared" si="55"/>
        <v>0</v>
      </c>
      <c r="S104" s="98">
        <f t="shared" si="55"/>
        <v>0</v>
      </c>
      <c r="T104" s="98">
        <f t="shared" si="55"/>
        <v>0</v>
      </c>
      <c r="U104" s="98">
        <f t="shared" si="55"/>
        <v>0</v>
      </c>
      <c r="V104" s="1025">
        <f t="shared" si="55"/>
        <v>8572.5300000000007</v>
      </c>
      <c r="W104" s="98">
        <f t="shared" si="55"/>
        <v>0</v>
      </c>
      <c r="X104" s="98">
        <f t="shared" si="55"/>
        <v>0</v>
      </c>
      <c r="Y104" s="98">
        <f t="shared" si="55"/>
        <v>8572.5300000000007</v>
      </c>
      <c r="Z104" s="1029">
        <f t="shared" si="55"/>
        <v>4000</v>
      </c>
      <c r="AA104" s="1029">
        <f t="shared" si="55"/>
        <v>4000</v>
      </c>
      <c r="AB104" s="609"/>
      <c r="AC104" s="609"/>
    </row>
    <row r="105" spans="1:29" s="1" customFormat="1" ht="15" customHeight="1" thickBot="1" x14ac:dyDescent="0.3">
      <c r="A105" s="1983"/>
      <c r="B105" s="142" t="s">
        <v>14</v>
      </c>
      <c r="C105" s="923">
        <v>963</v>
      </c>
      <c r="D105" s="1537" t="s">
        <v>33</v>
      </c>
      <c r="E105" s="1592" t="s">
        <v>118</v>
      </c>
      <c r="F105" s="1654" t="s">
        <v>259</v>
      </c>
      <c r="G105" s="1592" t="s">
        <v>257</v>
      </c>
      <c r="H105" s="1696">
        <v>290</v>
      </c>
      <c r="I105" s="1753">
        <f>J105+N105+R105+V105</f>
        <v>8572.5300000000007</v>
      </c>
      <c r="J105" s="1049">
        <f>K105+L105+M105</f>
        <v>0</v>
      </c>
      <c r="K105" s="1048">
        <v>0</v>
      </c>
      <c r="L105" s="1063">
        <v>0</v>
      </c>
      <c r="M105" s="1119">
        <v>0</v>
      </c>
      <c r="N105" s="1049">
        <f>O105+P105+Q105</f>
        <v>0</v>
      </c>
      <c r="O105" s="273"/>
      <c r="P105" s="273"/>
      <c r="Q105" s="1063"/>
      <c r="R105" s="1049">
        <f>S105+T105+U105</f>
        <v>0</v>
      </c>
      <c r="S105" s="1048"/>
      <c r="T105" s="1063"/>
      <c r="U105" s="1048"/>
      <c r="V105" s="1049">
        <f>W105+X105+Y105</f>
        <v>8572.5300000000007</v>
      </c>
      <c r="W105" s="1069"/>
      <c r="X105" s="1063"/>
      <c r="Y105" s="1119">
        <v>8572.5300000000007</v>
      </c>
      <c r="Z105" s="898">
        <v>4000</v>
      </c>
      <c r="AA105" s="899">
        <v>4000</v>
      </c>
      <c r="AB105" s="609"/>
      <c r="AC105" s="609"/>
    </row>
    <row r="106" spans="1:29" s="1" customFormat="1" ht="42" customHeight="1" thickBot="1" x14ac:dyDescent="0.3">
      <c r="A106" s="1983"/>
      <c r="B106" s="247" t="s">
        <v>260</v>
      </c>
      <c r="C106" s="248">
        <v>963</v>
      </c>
      <c r="D106" s="1535" t="s">
        <v>33</v>
      </c>
      <c r="E106" s="1605" t="s">
        <v>118</v>
      </c>
      <c r="F106" s="1535" t="s">
        <v>261</v>
      </c>
      <c r="G106" s="1605" t="s">
        <v>29</v>
      </c>
      <c r="H106" s="1535" t="s">
        <v>29</v>
      </c>
      <c r="I106" s="1752">
        <f>I107</f>
        <v>0</v>
      </c>
      <c r="J106" s="1116">
        <f t="shared" ref="J106:AA106" si="56">J107</f>
        <v>0</v>
      </c>
      <c r="K106" s="1116">
        <f t="shared" si="56"/>
        <v>0</v>
      </c>
      <c r="L106" s="1116">
        <f t="shared" si="56"/>
        <v>0</v>
      </c>
      <c r="M106" s="1116">
        <f t="shared" si="56"/>
        <v>0</v>
      </c>
      <c r="N106" s="1116">
        <f t="shared" si="56"/>
        <v>0</v>
      </c>
      <c r="O106" s="1116">
        <f t="shared" si="56"/>
        <v>0</v>
      </c>
      <c r="P106" s="1116">
        <f t="shared" si="56"/>
        <v>0</v>
      </c>
      <c r="Q106" s="1116">
        <f t="shared" si="56"/>
        <v>0</v>
      </c>
      <c r="R106" s="1116">
        <f t="shared" si="56"/>
        <v>0</v>
      </c>
      <c r="S106" s="1116">
        <f t="shared" si="56"/>
        <v>0</v>
      </c>
      <c r="T106" s="1116">
        <f t="shared" si="56"/>
        <v>0</v>
      </c>
      <c r="U106" s="1116">
        <f t="shared" si="56"/>
        <v>0</v>
      </c>
      <c r="V106" s="1116">
        <f t="shared" si="56"/>
        <v>0</v>
      </c>
      <c r="W106" s="1116">
        <f t="shared" si="56"/>
        <v>0</v>
      </c>
      <c r="X106" s="1116">
        <f t="shared" si="56"/>
        <v>0</v>
      </c>
      <c r="Y106" s="1116">
        <f t="shared" si="56"/>
        <v>0</v>
      </c>
      <c r="Z106" s="1116">
        <f t="shared" si="56"/>
        <v>6000</v>
      </c>
      <c r="AA106" s="1116">
        <f t="shared" si="56"/>
        <v>6000</v>
      </c>
      <c r="AB106" s="609"/>
      <c r="AC106" s="609"/>
    </row>
    <row r="107" spans="1:29" s="1" customFormat="1" ht="18" x14ac:dyDescent="0.25">
      <c r="A107" s="1983"/>
      <c r="B107" s="608" t="s">
        <v>367</v>
      </c>
      <c r="C107" s="384">
        <v>963</v>
      </c>
      <c r="D107" s="866" t="s">
        <v>33</v>
      </c>
      <c r="E107" s="1588" t="s">
        <v>118</v>
      </c>
      <c r="F107" s="866" t="s">
        <v>261</v>
      </c>
      <c r="G107" s="1588" t="s">
        <v>257</v>
      </c>
      <c r="H107" s="1579" t="s">
        <v>29</v>
      </c>
      <c r="I107" s="1726">
        <f>I108</f>
        <v>0</v>
      </c>
      <c r="J107" s="1021">
        <f t="shared" ref="J107:Z107" si="57">J108</f>
        <v>0</v>
      </c>
      <c r="K107" s="1022">
        <f t="shared" si="57"/>
        <v>0</v>
      </c>
      <c r="L107" s="1022">
        <f t="shared" si="57"/>
        <v>0</v>
      </c>
      <c r="M107" s="1022">
        <f t="shared" si="57"/>
        <v>0</v>
      </c>
      <c r="N107" s="1021">
        <f t="shared" si="57"/>
        <v>0</v>
      </c>
      <c r="O107" s="1022">
        <f t="shared" si="57"/>
        <v>0</v>
      </c>
      <c r="P107" s="1022">
        <f t="shared" si="57"/>
        <v>0</v>
      </c>
      <c r="Q107" s="1022">
        <f t="shared" si="57"/>
        <v>0</v>
      </c>
      <c r="R107" s="1021">
        <f t="shared" si="57"/>
        <v>0</v>
      </c>
      <c r="S107" s="1022">
        <f t="shared" si="57"/>
        <v>0</v>
      </c>
      <c r="T107" s="1022">
        <f t="shared" si="57"/>
        <v>0</v>
      </c>
      <c r="U107" s="1022">
        <f t="shared" si="57"/>
        <v>0</v>
      </c>
      <c r="V107" s="1021">
        <f t="shared" si="57"/>
        <v>0</v>
      </c>
      <c r="W107" s="1022">
        <f t="shared" si="57"/>
        <v>0</v>
      </c>
      <c r="X107" s="1022">
        <f t="shared" si="57"/>
        <v>0</v>
      </c>
      <c r="Y107" s="1022">
        <f t="shared" si="57"/>
        <v>0</v>
      </c>
      <c r="Z107" s="1092">
        <f t="shared" si="57"/>
        <v>6000</v>
      </c>
      <c r="AA107" s="1092">
        <f>AA108</f>
        <v>6000</v>
      </c>
      <c r="AB107" s="609"/>
      <c r="AC107" s="609"/>
    </row>
    <row r="108" spans="1:29" s="1" customFormat="1" ht="18" x14ac:dyDescent="0.25">
      <c r="A108" s="1983"/>
      <c r="B108" s="608" t="s">
        <v>53</v>
      </c>
      <c r="C108" s="725">
        <v>963</v>
      </c>
      <c r="D108" s="706" t="s">
        <v>33</v>
      </c>
      <c r="E108" s="1587" t="s">
        <v>118</v>
      </c>
      <c r="F108" s="1321" t="s">
        <v>261</v>
      </c>
      <c r="G108" s="1587" t="s">
        <v>257</v>
      </c>
      <c r="H108" s="1321" t="s">
        <v>55</v>
      </c>
      <c r="I108" s="1727">
        <f>I109</f>
        <v>0</v>
      </c>
      <c r="J108" s="1025">
        <f t="shared" ref="J108:AA108" si="58">J109</f>
        <v>0</v>
      </c>
      <c r="K108" s="98">
        <f t="shared" si="58"/>
        <v>0</v>
      </c>
      <c r="L108" s="98">
        <f t="shared" si="58"/>
        <v>0</v>
      </c>
      <c r="M108" s="98">
        <f t="shared" si="58"/>
        <v>0</v>
      </c>
      <c r="N108" s="1025">
        <f t="shared" si="58"/>
        <v>0</v>
      </c>
      <c r="O108" s="98">
        <f t="shared" si="58"/>
        <v>0</v>
      </c>
      <c r="P108" s="98">
        <f t="shared" si="58"/>
        <v>0</v>
      </c>
      <c r="Q108" s="98">
        <f t="shared" si="58"/>
        <v>0</v>
      </c>
      <c r="R108" s="1025">
        <f t="shared" si="58"/>
        <v>0</v>
      </c>
      <c r="S108" s="98">
        <f t="shared" si="58"/>
        <v>0</v>
      </c>
      <c r="T108" s="98">
        <f t="shared" si="58"/>
        <v>0</v>
      </c>
      <c r="U108" s="98">
        <f t="shared" si="58"/>
        <v>0</v>
      </c>
      <c r="V108" s="1025">
        <f t="shared" si="58"/>
        <v>0</v>
      </c>
      <c r="W108" s="98">
        <f t="shared" si="58"/>
        <v>0</v>
      </c>
      <c r="X108" s="98">
        <f t="shared" si="58"/>
        <v>0</v>
      </c>
      <c r="Y108" s="98">
        <f t="shared" si="58"/>
        <v>0</v>
      </c>
      <c r="Z108" s="1029">
        <f t="shared" si="58"/>
        <v>6000</v>
      </c>
      <c r="AA108" s="1029">
        <f t="shared" si="58"/>
        <v>6000</v>
      </c>
      <c r="AB108" s="609"/>
      <c r="AC108" s="609"/>
    </row>
    <row r="109" spans="1:29" s="1" customFormat="1" ht="18.75" thickBot="1" x14ac:dyDescent="0.3">
      <c r="A109" s="1982"/>
      <c r="B109" s="134" t="s">
        <v>14</v>
      </c>
      <c r="C109" s="250">
        <v>963</v>
      </c>
      <c r="D109" s="1537" t="s">
        <v>33</v>
      </c>
      <c r="E109" s="1592" t="s">
        <v>118</v>
      </c>
      <c r="F109" s="1654" t="s">
        <v>261</v>
      </c>
      <c r="G109" s="1592" t="s">
        <v>257</v>
      </c>
      <c r="H109" s="1696">
        <v>290</v>
      </c>
      <c r="I109" s="1755">
        <f>J109+N109+R109+V109</f>
        <v>0</v>
      </c>
      <c r="J109" s="1120">
        <f>K109+L109+M109</f>
        <v>0</v>
      </c>
      <c r="K109" s="1121">
        <v>0</v>
      </c>
      <c r="L109" s="294">
        <v>0</v>
      </c>
      <c r="M109" s="1122">
        <v>0</v>
      </c>
      <c r="N109" s="1120">
        <f>O109+P109+Q109</f>
        <v>0</v>
      </c>
      <c r="O109" s="341">
        <v>0</v>
      </c>
      <c r="P109" s="341"/>
      <c r="Q109" s="294"/>
      <c r="R109" s="1120">
        <f>S109+T109+U109</f>
        <v>0</v>
      </c>
      <c r="S109" s="1350"/>
      <c r="T109" s="294"/>
      <c r="U109" s="1121"/>
      <c r="V109" s="1120">
        <f>W109+X109+Y109</f>
        <v>0</v>
      </c>
      <c r="W109" s="1123"/>
      <c r="X109" s="294"/>
      <c r="Y109" s="1122">
        <v>0</v>
      </c>
      <c r="Z109" s="898">
        <v>6000</v>
      </c>
      <c r="AA109" s="899">
        <v>6000</v>
      </c>
      <c r="AB109" s="609"/>
      <c r="AC109" s="609"/>
    </row>
    <row r="110" spans="1:29" s="1" customFormat="1" ht="4.5" customHeight="1" thickBot="1" x14ac:dyDescent="0.3">
      <c r="A110" s="91"/>
      <c r="B110" s="92"/>
      <c r="C110" s="253"/>
      <c r="D110" s="1489"/>
      <c r="E110" s="1476"/>
      <c r="F110" s="703"/>
      <c r="G110" s="1476"/>
      <c r="H110" s="703"/>
      <c r="I110" s="1756"/>
      <c r="J110" s="305"/>
      <c r="K110" s="1124"/>
      <c r="L110" s="305"/>
      <c r="M110" s="306"/>
      <c r="N110" s="305"/>
      <c r="O110" s="305"/>
      <c r="P110" s="305"/>
      <c r="Q110" s="305"/>
      <c r="R110" s="305"/>
      <c r="S110" s="1124"/>
      <c r="T110" s="305"/>
      <c r="U110" s="1124"/>
      <c r="V110" s="307"/>
      <c r="W110" s="305"/>
      <c r="X110" s="307"/>
      <c r="Y110" s="305"/>
      <c r="Z110" s="307"/>
      <c r="AA110" s="305"/>
      <c r="AB110" s="609"/>
      <c r="AC110" s="609"/>
    </row>
    <row r="111" spans="1:29" s="1" customFormat="1" ht="30" thickBot="1" x14ac:dyDescent="0.3">
      <c r="A111" s="251" t="s">
        <v>119</v>
      </c>
      <c r="B111" s="245" t="s">
        <v>124</v>
      </c>
      <c r="C111" s="252">
        <v>963</v>
      </c>
      <c r="D111" s="1538" t="s">
        <v>33</v>
      </c>
      <c r="E111" s="1607" t="s">
        <v>120</v>
      </c>
      <c r="F111" s="1538" t="s">
        <v>28</v>
      </c>
      <c r="G111" s="1607" t="s">
        <v>29</v>
      </c>
      <c r="H111" s="1538" t="s">
        <v>29</v>
      </c>
      <c r="I111" s="1757">
        <f>I112</f>
        <v>27300</v>
      </c>
      <c r="J111" s="1125">
        <f t="shared" ref="J111:AA111" si="59">J112</f>
        <v>13650</v>
      </c>
      <c r="K111" s="1125">
        <f t="shared" si="59"/>
        <v>4550</v>
      </c>
      <c r="L111" s="1125">
        <f t="shared" si="59"/>
        <v>4550</v>
      </c>
      <c r="M111" s="1125">
        <f t="shared" si="59"/>
        <v>4550</v>
      </c>
      <c r="N111" s="1125">
        <f t="shared" si="59"/>
        <v>13650</v>
      </c>
      <c r="O111" s="1125">
        <f t="shared" si="59"/>
        <v>4550</v>
      </c>
      <c r="P111" s="1125">
        <f t="shared" si="59"/>
        <v>0</v>
      </c>
      <c r="Q111" s="1125">
        <f t="shared" si="59"/>
        <v>9100</v>
      </c>
      <c r="R111" s="1125">
        <f t="shared" si="59"/>
        <v>0</v>
      </c>
      <c r="S111" s="1125">
        <f t="shared" si="59"/>
        <v>0</v>
      </c>
      <c r="T111" s="1125">
        <f t="shared" si="59"/>
        <v>0</v>
      </c>
      <c r="U111" s="1125">
        <f t="shared" si="59"/>
        <v>0</v>
      </c>
      <c r="V111" s="1125">
        <f t="shared" si="59"/>
        <v>0</v>
      </c>
      <c r="W111" s="1125">
        <f t="shared" si="59"/>
        <v>0</v>
      </c>
      <c r="X111" s="1125">
        <f t="shared" si="59"/>
        <v>0</v>
      </c>
      <c r="Y111" s="1125">
        <f t="shared" si="59"/>
        <v>0</v>
      </c>
      <c r="Z111" s="1125">
        <f t="shared" si="59"/>
        <v>54591</v>
      </c>
      <c r="AA111" s="1125">
        <f t="shared" si="59"/>
        <v>54591</v>
      </c>
      <c r="AB111" s="609"/>
      <c r="AC111" s="609"/>
    </row>
    <row r="112" spans="1:29" s="1" customFormat="1" ht="57.75" thickBot="1" x14ac:dyDescent="0.3">
      <c r="A112" s="1984" t="s">
        <v>119</v>
      </c>
      <c r="B112" s="60" t="s">
        <v>341</v>
      </c>
      <c r="C112" s="724">
        <v>963</v>
      </c>
      <c r="D112" s="1539" t="s">
        <v>33</v>
      </c>
      <c r="E112" s="1608" t="s">
        <v>120</v>
      </c>
      <c r="F112" s="1539" t="s">
        <v>400</v>
      </c>
      <c r="G112" s="1608" t="s">
        <v>29</v>
      </c>
      <c r="H112" s="1539" t="s">
        <v>29</v>
      </c>
      <c r="I112" s="1749">
        <f>I113</f>
        <v>27300</v>
      </c>
      <c r="J112" s="1108">
        <f t="shared" ref="J112:Q112" si="60">J113</f>
        <v>13650</v>
      </c>
      <c r="K112" s="1126">
        <f t="shared" si="60"/>
        <v>4550</v>
      </c>
      <c r="L112" s="1126">
        <f t="shared" si="60"/>
        <v>4550</v>
      </c>
      <c r="M112" s="1126">
        <f t="shared" si="60"/>
        <v>4550</v>
      </c>
      <c r="N112" s="1108">
        <f t="shared" si="60"/>
        <v>13650</v>
      </c>
      <c r="O112" s="1126">
        <f t="shared" si="60"/>
        <v>4550</v>
      </c>
      <c r="P112" s="1126">
        <f t="shared" si="60"/>
        <v>0</v>
      </c>
      <c r="Q112" s="1126">
        <f t="shared" si="60"/>
        <v>9100</v>
      </c>
      <c r="R112" s="1108">
        <f t="shared" ref="R112:AA112" si="61">R113</f>
        <v>0</v>
      </c>
      <c r="S112" s="1126">
        <f t="shared" si="61"/>
        <v>0</v>
      </c>
      <c r="T112" s="1126">
        <f t="shared" si="61"/>
        <v>0</v>
      </c>
      <c r="U112" s="1126">
        <f t="shared" si="61"/>
        <v>0</v>
      </c>
      <c r="V112" s="1108">
        <f t="shared" si="61"/>
        <v>0</v>
      </c>
      <c r="W112" s="1126">
        <f t="shared" si="61"/>
        <v>0</v>
      </c>
      <c r="X112" s="1126">
        <f t="shared" si="61"/>
        <v>0</v>
      </c>
      <c r="Y112" s="1126">
        <f t="shared" si="61"/>
        <v>0</v>
      </c>
      <c r="Z112" s="911">
        <f t="shared" si="61"/>
        <v>54591</v>
      </c>
      <c r="AA112" s="911">
        <f t="shared" si="61"/>
        <v>54591</v>
      </c>
      <c r="AB112" s="609"/>
      <c r="AC112" s="609"/>
    </row>
    <row r="113" spans="1:29" s="1" customFormat="1" ht="18" x14ac:dyDescent="0.25">
      <c r="A113" s="1985"/>
      <c r="B113" s="404" t="s">
        <v>96</v>
      </c>
      <c r="C113" s="930">
        <v>963</v>
      </c>
      <c r="D113" s="1540" t="s">
        <v>33</v>
      </c>
      <c r="E113" s="1609" t="s">
        <v>120</v>
      </c>
      <c r="F113" s="1540" t="s">
        <v>400</v>
      </c>
      <c r="G113" s="1609" t="s">
        <v>273</v>
      </c>
      <c r="H113" s="1697" t="s">
        <v>29</v>
      </c>
      <c r="I113" s="1758">
        <f>I114</f>
        <v>27300</v>
      </c>
      <c r="J113" s="885">
        <f t="shared" ref="J113:AA113" si="62">J114</f>
        <v>13650</v>
      </c>
      <c r="K113" s="1127">
        <f t="shared" si="62"/>
        <v>4550</v>
      </c>
      <c r="L113" s="1127">
        <f t="shared" si="62"/>
        <v>4550</v>
      </c>
      <c r="M113" s="1127">
        <f t="shared" si="62"/>
        <v>4550</v>
      </c>
      <c r="N113" s="885">
        <f t="shared" si="62"/>
        <v>13650</v>
      </c>
      <c r="O113" s="1127">
        <f t="shared" si="62"/>
        <v>4550</v>
      </c>
      <c r="P113" s="1127">
        <f t="shared" si="62"/>
        <v>0</v>
      </c>
      <c r="Q113" s="1127">
        <f t="shared" si="62"/>
        <v>9100</v>
      </c>
      <c r="R113" s="885">
        <f t="shared" si="62"/>
        <v>0</v>
      </c>
      <c r="S113" s="1127">
        <f t="shared" si="62"/>
        <v>0</v>
      </c>
      <c r="T113" s="1127">
        <f t="shared" si="62"/>
        <v>0</v>
      </c>
      <c r="U113" s="1127">
        <f t="shared" si="62"/>
        <v>0</v>
      </c>
      <c r="V113" s="885">
        <f t="shared" si="62"/>
        <v>0</v>
      </c>
      <c r="W113" s="1127">
        <f t="shared" si="62"/>
        <v>0</v>
      </c>
      <c r="X113" s="1127">
        <f t="shared" si="62"/>
        <v>0</v>
      </c>
      <c r="Y113" s="1127">
        <f t="shared" si="62"/>
        <v>0</v>
      </c>
      <c r="Z113" s="1128">
        <f t="shared" si="62"/>
        <v>54591</v>
      </c>
      <c r="AA113" s="1128">
        <f t="shared" si="62"/>
        <v>54591</v>
      </c>
      <c r="AB113" s="609"/>
      <c r="AC113" s="609"/>
    </row>
    <row r="114" spans="1:29" s="1" customFormat="1" ht="18.75" customHeight="1" x14ac:dyDescent="0.25">
      <c r="A114" s="1985"/>
      <c r="B114" s="928" t="s">
        <v>53</v>
      </c>
      <c r="C114" s="725">
        <v>963</v>
      </c>
      <c r="D114" s="1321" t="s">
        <v>33</v>
      </c>
      <c r="E114" s="1606" t="s">
        <v>120</v>
      </c>
      <c r="F114" s="1321" t="s">
        <v>400</v>
      </c>
      <c r="G114" s="1606" t="s">
        <v>273</v>
      </c>
      <c r="H114" s="1321" t="s">
        <v>55</v>
      </c>
      <c r="I114" s="1728">
        <f>I115</f>
        <v>27300</v>
      </c>
      <c r="J114" s="1030">
        <f t="shared" ref="J114:AA114" si="63">J115</f>
        <v>13650</v>
      </c>
      <c r="K114" s="488">
        <f t="shared" si="63"/>
        <v>4550</v>
      </c>
      <c r="L114" s="488">
        <f t="shared" si="63"/>
        <v>4550</v>
      </c>
      <c r="M114" s="488">
        <f t="shared" si="63"/>
        <v>4550</v>
      </c>
      <c r="N114" s="1030">
        <f t="shared" si="63"/>
        <v>13650</v>
      </c>
      <c r="O114" s="488">
        <f t="shared" si="63"/>
        <v>4550</v>
      </c>
      <c r="P114" s="488">
        <f t="shared" si="63"/>
        <v>0</v>
      </c>
      <c r="Q114" s="488">
        <f t="shared" si="63"/>
        <v>9100</v>
      </c>
      <c r="R114" s="1030">
        <f t="shared" si="63"/>
        <v>0</v>
      </c>
      <c r="S114" s="488">
        <f t="shared" si="63"/>
        <v>0</v>
      </c>
      <c r="T114" s="488">
        <f t="shared" si="63"/>
        <v>0</v>
      </c>
      <c r="U114" s="488">
        <f t="shared" si="63"/>
        <v>0</v>
      </c>
      <c r="V114" s="1030">
        <f t="shared" si="63"/>
        <v>0</v>
      </c>
      <c r="W114" s="488">
        <f t="shared" si="63"/>
        <v>0</v>
      </c>
      <c r="X114" s="488">
        <f t="shared" si="63"/>
        <v>0</v>
      </c>
      <c r="Y114" s="488">
        <f t="shared" si="63"/>
        <v>0</v>
      </c>
      <c r="Z114" s="895">
        <f t="shared" si="63"/>
        <v>54591</v>
      </c>
      <c r="AA114" s="895">
        <f t="shared" si="63"/>
        <v>54591</v>
      </c>
      <c r="AB114" s="609"/>
      <c r="AC114" s="609"/>
    </row>
    <row r="115" spans="1:29" s="1" customFormat="1" ht="18.75" customHeight="1" x14ac:dyDescent="0.25">
      <c r="A115" s="1985"/>
      <c r="B115" s="928" t="s">
        <v>281</v>
      </c>
      <c r="C115" s="725">
        <v>963</v>
      </c>
      <c r="D115" s="1321" t="s">
        <v>33</v>
      </c>
      <c r="E115" s="1606" t="s">
        <v>120</v>
      </c>
      <c r="F115" s="1321" t="s">
        <v>400</v>
      </c>
      <c r="G115" s="1606" t="s">
        <v>273</v>
      </c>
      <c r="H115" s="1321" t="s">
        <v>274</v>
      </c>
      <c r="I115" s="1728">
        <f>I116</f>
        <v>27300</v>
      </c>
      <c r="J115" s="1030">
        <f t="shared" ref="J115:AA115" si="64">J116</f>
        <v>13650</v>
      </c>
      <c r="K115" s="488">
        <f t="shared" si="64"/>
        <v>4550</v>
      </c>
      <c r="L115" s="488">
        <f t="shared" si="64"/>
        <v>4550</v>
      </c>
      <c r="M115" s="488">
        <f t="shared" si="64"/>
        <v>4550</v>
      </c>
      <c r="N115" s="1030">
        <f t="shared" si="64"/>
        <v>13650</v>
      </c>
      <c r="O115" s="488">
        <f t="shared" si="64"/>
        <v>4550</v>
      </c>
      <c r="P115" s="488">
        <f t="shared" si="64"/>
        <v>0</v>
      </c>
      <c r="Q115" s="488">
        <f t="shared" si="64"/>
        <v>9100</v>
      </c>
      <c r="R115" s="1030">
        <f t="shared" si="64"/>
        <v>0</v>
      </c>
      <c r="S115" s="488">
        <f t="shared" si="64"/>
        <v>0</v>
      </c>
      <c r="T115" s="488">
        <f t="shared" si="64"/>
        <v>0</v>
      </c>
      <c r="U115" s="488">
        <f t="shared" si="64"/>
        <v>0</v>
      </c>
      <c r="V115" s="1030">
        <f t="shared" si="64"/>
        <v>0</v>
      </c>
      <c r="W115" s="488">
        <f t="shared" si="64"/>
        <v>0</v>
      </c>
      <c r="X115" s="488">
        <f t="shared" si="64"/>
        <v>0</v>
      </c>
      <c r="Y115" s="488">
        <f t="shared" si="64"/>
        <v>0</v>
      </c>
      <c r="Z115" s="895">
        <f t="shared" si="64"/>
        <v>54591</v>
      </c>
      <c r="AA115" s="895">
        <f t="shared" si="64"/>
        <v>54591</v>
      </c>
      <c r="AB115" s="609"/>
      <c r="AC115" s="609"/>
    </row>
    <row r="116" spans="1:29" s="1" customFormat="1" ht="43.5" customHeight="1" thickBot="1" x14ac:dyDescent="0.3">
      <c r="A116" s="1986"/>
      <c r="B116" s="727" t="s">
        <v>342</v>
      </c>
      <c r="C116" s="725">
        <v>963</v>
      </c>
      <c r="D116" s="1321" t="s">
        <v>33</v>
      </c>
      <c r="E116" s="1606" t="s">
        <v>120</v>
      </c>
      <c r="F116" s="1321" t="s">
        <v>400</v>
      </c>
      <c r="G116" s="1606" t="s">
        <v>273</v>
      </c>
      <c r="H116" s="1321" t="s">
        <v>275</v>
      </c>
      <c r="I116" s="1728">
        <f>J116+N116+R116+V116</f>
        <v>27300</v>
      </c>
      <c r="J116" s="1258">
        <f>K116+L116+M116</f>
        <v>13650</v>
      </c>
      <c r="K116" s="578">
        <v>4550</v>
      </c>
      <c r="L116" s="1259">
        <v>4550</v>
      </c>
      <c r="M116" s="578">
        <v>4550</v>
      </c>
      <c r="N116" s="1030">
        <f>O116+P116+Q116</f>
        <v>13650</v>
      </c>
      <c r="O116" s="578">
        <v>4550</v>
      </c>
      <c r="P116" s="829">
        <v>0</v>
      </c>
      <c r="Q116" s="578">
        <v>9100</v>
      </c>
      <c r="R116" s="588">
        <f>S116+T116+U116</f>
        <v>0</v>
      </c>
      <c r="S116" s="578">
        <v>0</v>
      </c>
      <c r="T116" s="1259"/>
      <c r="U116" s="578"/>
      <c r="V116" s="588">
        <f>W116+X116+Y116</f>
        <v>0</v>
      </c>
      <c r="W116" s="578"/>
      <c r="X116" s="1259"/>
      <c r="Y116" s="578">
        <v>0</v>
      </c>
      <c r="Z116" s="897">
        <v>54591</v>
      </c>
      <c r="AA116" s="1129">
        <v>54591</v>
      </c>
      <c r="AB116" s="609"/>
      <c r="AC116" s="609"/>
    </row>
    <row r="117" spans="1:29" s="1" customFormat="1" ht="0.75" customHeight="1" thickBot="1" x14ac:dyDescent="0.3">
      <c r="A117" s="116"/>
      <c r="B117" s="117"/>
      <c r="C117" s="118"/>
      <c r="D117" s="1541"/>
      <c r="E117" s="1610"/>
      <c r="F117" s="1655"/>
      <c r="G117" s="1610"/>
      <c r="H117" s="1655"/>
      <c r="I117" s="1759"/>
      <c r="J117" s="313"/>
      <c r="K117" s="313"/>
      <c r="L117" s="313"/>
      <c r="M117" s="610"/>
      <c r="N117" s="312"/>
      <c r="O117" s="764"/>
      <c r="P117" s="764"/>
      <c r="Q117" s="312"/>
      <c r="R117" s="312"/>
      <c r="S117" s="861"/>
      <c r="T117" s="314"/>
      <c r="U117" s="314"/>
      <c r="V117" s="509"/>
      <c r="W117" s="509"/>
      <c r="X117" s="314"/>
      <c r="Y117" s="312"/>
      <c r="Z117" s="509"/>
      <c r="AA117" s="312"/>
      <c r="AB117" s="609"/>
      <c r="AC117" s="609"/>
    </row>
    <row r="118" spans="1:29" s="1" customFormat="1" ht="1.5" hidden="1" customHeight="1" thickBot="1" x14ac:dyDescent="0.3">
      <c r="A118" s="107"/>
      <c r="B118" s="115"/>
      <c r="C118" s="119"/>
      <c r="D118" s="1542"/>
      <c r="E118" s="1611"/>
      <c r="F118" s="676"/>
      <c r="G118" s="1611"/>
      <c r="H118" s="676"/>
      <c r="I118" s="1760"/>
      <c r="J118" s="316"/>
      <c r="K118" s="316"/>
      <c r="L118" s="316"/>
      <c r="M118" s="320"/>
      <c r="N118" s="315"/>
      <c r="O118" s="765"/>
      <c r="P118" s="765"/>
      <c r="Q118" s="315"/>
      <c r="R118" s="315"/>
      <c r="S118" s="862"/>
      <c r="T118" s="317"/>
      <c r="U118" s="317"/>
      <c r="V118" s="321"/>
      <c r="W118" s="321"/>
      <c r="X118" s="317"/>
      <c r="Y118" s="315"/>
      <c r="Z118" s="833"/>
      <c r="AA118" s="836"/>
      <c r="AB118" s="609"/>
      <c r="AC118" s="609"/>
    </row>
    <row r="119" spans="1:29" s="1" customFormat="1" ht="18" x14ac:dyDescent="0.25">
      <c r="A119" s="454" t="s">
        <v>89</v>
      </c>
      <c r="B119" s="242" t="s">
        <v>253</v>
      </c>
      <c r="C119" s="453">
        <v>963</v>
      </c>
      <c r="D119" s="1543" t="s">
        <v>34</v>
      </c>
      <c r="E119" s="1612" t="s">
        <v>26</v>
      </c>
      <c r="F119" s="1656" t="s">
        <v>28</v>
      </c>
      <c r="G119" s="1612" t="s">
        <v>29</v>
      </c>
      <c r="H119" s="1656" t="s">
        <v>29</v>
      </c>
      <c r="I119" s="1761">
        <f t="shared" ref="I119:X122" si="65">I120</f>
        <v>280099.99999999994</v>
      </c>
      <c r="J119" s="1414">
        <f t="shared" si="65"/>
        <v>66225</v>
      </c>
      <c r="K119" s="1414">
        <f t="shared" si="65"/>
        <v>22075</v>
      </c>
      <c r="L119" s="1414">
        <f t="shared" si="65"/>
        <v>22075</v>
      </c>
      <c r="M119" s="1414">
        <f t="shared" si="65"/>
        <v>22075</v>
      </c>
      <c r="N119" s="1414">
        <f t="shared" si="65"/>
        <v>66225</v>
      </c>
      <c r="O119" s="1414">
        <f t="shared" si="65"/>
        <v>22075</v>
      </c>
      <c r="P119" s="1414">
        <f t="shared" si="65"/>
        <v>22075</v>
      </c>
      <c r="Q119" s="1414">
        <f t="shared" si="65"/>
        <v>22075</v>
      </c>
      <c r="R119" s="1414">
        <f t="shared" si="65"/>
        <v>53475</v>
      </c>
      <c r="S119" s="1414">
        <f t="shared" si="65"/>
        <v>17825</v>
      </c>
      <c r="T119" s="1414">
        <f t="shared" si="65"/>
        <v>17825</v>
      </c>
      <c r="U119" s="1414">
        <f t="shared" si="65"/>
        <v>17825</v>
      </c>
      <c r="V119" s="1414">
        <f t="shared" si="65"/>
        <v>94175</v>
      </c>
      <c r="W119" s="1414">
        <f t="shared" si="65"/>
        <v>17825</v>
      </c>
      <c r="X119" s="1414">
        <f t="shared" si="65"/>
        <v>17825</v>
      </c>
      <c r="Y119" s="1414">
        <f t="shared" ref="Y119:AA120" si="66">Y120</f>
        <v>58525</v>
      </c>
      <c r="Z119" s="1414">
        <f t="shared" si="66"/>
        <v>265200</v>
      </c>
      <c r="AA119" s="1414">
        <f t="shared" si="66"/>
        <v>253600</v>
      </c>
      <c r="AB119" s="609"/>
      <c r="AC119" s="609"/>
    </row>
    <row r="120" spans="1:29" s="1" customFormat="1" ht="30" thickBot="1" x14ac:dyDescent="0.3">
      <c r="A120" s="2016" t="s">
        <v>75</v>
      </c>
      <c r="B120" s="1415" t="s">
        <v>125</v>
      </c>
      <c r="C120" s="1416">
        <v>963</v>
      </c>
      <c r="D120" s="1544" t="s">
        <v>34</v>
      </c>
      <c r="E120" s="1613" t="s">
        <v>25</v>
      </c>
      <c r="F120" s="1657" t="s">
        <v>28</v>
      </c>
      <c r="G120" s="1709" t="s">
        <v>29</v>
      </c>
      <c r="H120" s="1698" t="s">
        <v>29</v>
      </c>
      <c r="I120" s="1747">
        <f>I121</f>
        <v>280099.99999999994</v>
      </c>
      <c r="J120" s="1104">
        <f t="shared" si="65"/>
        <v>66225</v>
      </c>
      <c r="K120" s="1104">
        <f t="shared" si="65"/>
        <v>22075</v>
      </c>
      <c r="L120" s="1104">
        <f t="shared" si="65"/>
        <v>22075</v>
      </c>
      <c r="M120" s="1104">
        <f t="shared" si="65"/>
        <v>22075</v>
      </c>
      <c r="N120" s="1104">
        <f t="shared" si="65"/>
        <v>66225</v>
      </c>
      <c r="O120" s="1104">
        <f t="shared" si="65"/>
        <v>22075</v>
      </c>
      <c r="P120" s="1104">
        <f t="shared" si="65"/>
        <v>22075</v>
      </c>
      <c r="Q120" s="1104">
        <f t="shared" si="65"/>
        <v>22075</v>
      </c>
      <c r="R120" s="1104">
        <f t="shared" si="65"/>
        <v>53475</v>
      </c>
      <c r="S120" s="1104">
        <f t="shared" si="65"/>
        <v>17825</v>
      </c>
      <c r="T120" s="1104">
        <f t="shared" si="65"/>
        <v>17825</v>
      </c>
      <c r="U120" s="1104">
        <f t="shared" si="65"/>
        <v>17825</v>
      </c>
      <c r="V120" s="1104">
        <f t="shared" si="65"/>
        <v>94175</v>
      </c>
      <c r="W120" s="1104">
        <f t="shared" si="65"/>
        <v>17825</v>
      </c>
      <c r="X120" s="1104">
        <f t="shared" si="65"/>
        <v>17825</v>
      </c>
      <c r="Y120" s="1104">
        <f t="shared" si="66"/>
        <v>58525</v>
      </c>
      <c r="Z120" s="1104">
        <f t="shared" si="66"/>
        <v>265200</v>
      </c>
      <c r="AA120" s="1104">
        <f t="shared" si="66"/>
        <v>253600</v>
      </c>
      <c r="AB120" s="609"/>
      <c r="AC120" s="609"/>
    </row>
    <row r="121" spans="1:29" s="1" customFormat="1" ht="45" customHeight="1" thickBot="1" x14ac:dyDescent="0.3">
      <c r="A121" s="1981"/>
      <c r="B121" s="47" t="s">
        <v>184</v>
      </c>
      <c r="C121" s="86">
        <v>963</v>
      </c>
      <c r="D121" s="1422" t="s">
        <v>34</v>
      </c>
      <c r="E121" s="1421" t="s">
        <v>25</v>
      </c>
      <c r="F121" s="1649" t="s">
        <v>252</v>
      </c>
      <c r="G121" s="1418" t="s">
        <v>29</v>
      </c>
      <c r="H121" s="705" t="s">
        <v>29</v>
      </c>
      <c r="I121" s="1720">
        <f>I122+I127+I134+I141</f>
        <v>280099.99999999994</v>
      </c>
      <c r="J121" s="997">
        <f t="shared" ref="J121:AA121" si="67">J122+J127+J134+J141</f>
        <v>66225</v>
      </c>
      <c r="K121" s="279">
        <f t="shared" si="67"/>
        <v>22075</v>
      </c>
      <c r="L121" s="279">
        <f t="shared" si="67"/>
        <v>22075</v>
      </c>
      <c r="M121" s="279">
        <f t="shared" si="67"/>
        <v>22075</v>
      </c>
      <c r="N121" s="997">
        <f t="shared" si="67"/>
        <v>66225</v>
      </c>
      <c r="O121" s="279">
        <f t="shared" si="67"/>
        <v>22075</v>
      </c>
      <c r="P121" s="279">
        <f t="shared" si="67"/>
        <v>22075</v>
      </c>
      <c r="Q121" s="279">
        <f t="shared" si="67"/>
        <v>22075</v>
      </c>
      <c r="R121" s="997">
        <f t="shared" si="67"/>
        <v>53475</v>
      </c>
      <c r="S121" s="279">
        <f t="shared" si="67"/>
        <v>17825</v>
      </c>
      <c r="T121" s="279">
        <f t="shared" si="67"/>
        <v>17825</v>
      </c>
      <c r="U121" s="279">
        <f t="shared" si="67"/>
        <v>17825</v>
      </c>
      <c r="V121" s="997">
        <f t="shared" si="67"/>
        <v>94175</v>
      </c>
      <c r="W121" s="279">
        <f t="shared" si="67"/>
        <v>17825</v>
      </c>
      <c r="X121" s="279">
        <f t="shared" si="67"/>
        <v>17825</v>
      </c>
      <c r="Y121" s="279">
        <f t="shared" si="67"/>
        <v>58525</v>
      </c>
      <c r="Z121" s="1041">
        <f t="shared" si="67"/>
        <v>265200</v>
      </c>
      <c r="AA121" s="1041">
        <f t="shared" si="67"/>
        <v>253600</v>
      </c>
      <c r="AB121" s="609"/>
      <c r="AC121" s="609"/>
    </row>
    <row r="122" spans="1:29" s="1" customFormat="1" ht="26.25" customHeight="1" thickBot="1" x14ac:dyDescent="0.3">
      <c r="A122" s="1981"/>
      <c r="B122" s="381" t="s">
        <v>88</v>
      </c>
      <c r="C122" s="76">
        <v>963</v>
      </c>
      <c r="D122" s="399" t="s">
        <v>34</v>
      </c>
      <c r="E122" s="1589" t="s">
        <v>25</v>
      </c>
      <c r="F122" s="1400" t="s">
        <v>252</v>
      </c>
      <c r="G122" s="1589" t="s">
        <v>186</v>
      </c>
      <c r="H122" s="1400" t="s">
        <v>29</v>
      </c>
      <c r="I122" s="1732">
        <f>I123</f>
        <v>249540.86</v>
      </c>
      <c r="J122" s="77">
        <f t="shared" si="65"/>
        <v>50785</v>
      </c>
      <c r="K122" s="77">
        <f t="shared" si="65"/>
        <v>16928</v>
      </c>
      <c r="L122" s="77">
        <f t="shared" si="65"/>
        <v>16928</v>
      </c>
      <c r="M122" s="77">
        <f t="shared" si="65"/>
        <v>16929</v>
      </c>
      <c r="N122" s="77">
        <f t="shared" ref="N122:AA122" si="68">N123</f>
        <v>56513.21</v>
      </c>
      <c r="O122" s="77">
        <f t="shared" si="68"/>
        <v>16928</v>
      </c>
      <c r="P122" s="77">
        <f t="shared" si="68"/>
        <v>19513.8</v>
      </c>
      <c r="Q122" s="77">
        <f t="shared" si="68"/>
        <v>20071.41</v>
      </c>
      <c r="R122" s="77">
        <f t="shared" si="68"/>
        <v>50371</v>
      </c>
      <c r="S122" s="77">
        <f t="shared" si="68"/>
        <v>16867</v>
      </c>
      <c r="T122" s="77">
        <f t="shared" si="68"/>
        <v>16867</v>
      </c>
      <c r="U122" s="77">
        <f t="shared" si="68"/>
        <v>16637</v>
      </c>
      <c r="V122" s="77">
        <f t="shared" si="68"/>
        <v>91871.65</v>
      </c>
      <c r="W122" s="77">
        <f t="shared" si="68"/>
        <v>16825</v>
      </c>
      <c r="X122" s="77">
        <f t="shared" si="68"/>
        <v>16975.650000000001</v>
      </c>
      <c r="Y122" s="77">
        <f t="shared" si="68"/>
        <v>58071</v>
      </c>
      <c r="Z122" s="77">
        <f t="shared" si="68"/>
        <v>218137</v>
      </c>
      <c r="AA122" s="77">
        <f t="shared" si="68"/>
        <v>218137</v>
      </c>
      <c r="AB122" s="609"/>
      <c r="AC122" s="609"/>
    </row>
    <row r="123" spans="1:29" s="1" customFormat="1" ht="18" x14ac:dyDescent="0.25">
      <c r="A123" s="1981"/>
      <c r="B123" s="121" t="s">
        <v>53</v>
      </c>
      <c r="C123" s="89">
        <v>963</v>
      </c>
      <c r="D123" s="1459" t="s">
        <v>34</v>
      </c>
      <c r="E123" s="1474" t="s">
        <v>25</v>
      </c>
      <c r="F123" s="1487" t="s">
        <v>252</v>
      </c>
      <c r="G123" s="1474" t="s">
        <v>186</v>
      </c>
      <c r="H123" s="886">
        <v>200</v>
      </c>
      <c r="I123" s="1738">
        <f>I124</f>
        <v>249540.86</v>
      </c>
      <c r="J123" s="264">
        <f t="shared" ref="J123:AA123" si="69">J124</f>
        <v>50785</v>
      </c>
      <c r="K123" s="265">
        <f t="shared" si="69"/>
        <v>16928</v>
      </c>
      <c r="L123" s="265">
        <f t="shared" si="69"/>
        <v>16928</v>
      </c>
      <c r="M123" s="265">
        <f t="shared" si="69"/>
        <v>16929</v>
      </c>
      <c r="N123" s="264">
        <f t="shared" si="69"/>
        <v>56513.21</v>
      </c>
      <c r="O123" s="265">
        <f t="shared" si="69"/>
        <v>16928</v>
      </c>
      <c r="P123" s="265">
        <f t="shared" si="69"/>
        <v>19513.8</v>
      </c>
      <c r="Q123" s="265">
        <f t="shared" si="69"/>
        <v>20071.41</v>
      </c>
      <c r="R123" s="264">
        <f t="shared" si="69"/>
        <v>50371</v>
      </c>
      <c r="S123" s="265">
        <f t="shared" si="69"/>
        <v>16867</v>
      </c>
      <c r="T123" s="265">
        <f t="shared" si="69"/>
        <v>16867</v>
      </c>
      <c r="U123" s="265">
        <f t="shared" si="69"/>
        <v>16637</v>
      </c>
      <c r="V123" s="264">
        <f t="shared" si="69"/>
        <v>91871.65</v>
      </c>
      <c r="W123" s="265">
        <f t="shared" si="69"/>
        <v>16825</v>
      </c>
      <c r="X123" s="265">
        <f t="shared" si="69"/>
        <v>16975.650000000001</v>
      </c>
      <c r="Y123" s="265">
        <f t="shared" si="69"/>
        <v>58071</v>
      </c>
      <c r="Z123" s="767">
        <f t="shared" si="69"/>
        <v>218137</v>
      </c>
      <c r="AA123" s="767">
        <f t="shared" si="69"/>
        <v>218137</v>
      </c>
      <c r="AB123" s="609"/>
      <c r="AC123" s="609"/>
    </row>
    <row r="124" spans="1:29" s="1" customFormat="1" ht="29.25" x14ac:dyDescent="0.25">
      <c r="A124" s="1981"/>
      <c r="B124" s="149" t="s">
        <v>299</v>
      </c>
      <c r="C124" s="81">
        <v>963</v>
      </c>
      <c r="D124" s="1524" t="s">
        <v>34</v>
      </c>
      <c r="E124" s="1596" t="s">
        <v>25</v>
      </c>
      <c r="F124" s="718" t="s">
        <v>252</v>
      </c>
      <c r="G124" s="1596" t="s">
        <v>186</v>
      </c>
      <c r="H124" s="681">
        <v>210</v>
      </c>
      <c r="I124" s="1729">
        <f>I125+I126</f>
        <v>249540.86</v>
      </c>
      <c r="J124" s="1033">
        <f t="shared" ref="J124:AA124" si="70">J125+J126</f>
        <v>50785</v>
      </c>
      <c r="K124" s="82">
        <f t="shared" si="70"/>
        <v>16928</v>
      </c>
      <c r="L124" s="82">
        <f t="shared" si="70"/>
        <v>16928</v>
      </c>
      <c r="M124" s="82">
        <f t="shared" si="70"/>
        <v>16929</v>
      </c>
      <c r="N124" s="1033">
        <f t="shared" si="70"/>
        <v>56513.21</v>
      </c>
      <c r="O124" s="82">
        <f t="shared" si="70"/>
        <v>16928</v>
      </c>
      <c r="P124" s="82">
        <f t="shared" si="70"/>
        <v>19513.8</v>
      </c>
      <c r="Q124" s="82">
        <f t="shared" si="70"/>
        <v>20071.41</v>
      </c>
      <c r="R124" s="1033">
        <f t="shared" si="70"/>
        <v>50371</v>
      </c>
      <c r="S124" s="82">
        <f t="shared" si="70"/>
        <v>16867</v>
      </c>
      <c r="T124" s="82">
        <f t="shared" si="70"/>
        <v>16867</v>
      </c>
      <c r="U124" s="82">
        <f t="shared" si="70"/>
        <v>16637</v>
      </c>
      <c r="V124" s="1033">
        <f t="shared" si="70"/>
        <v>91871.65</v>
      </c>
      <c r="W124" s="82">
        <f t="shared" si="70"/>
        <v>16825</v>
      </c>
      <c r="X124" s="82">
        <f t="shared" si="70"/>
        <v>16975.650000000001</v>
      </c>
      <c r="Y124" s="82">
        <f t="shared" si="70"/>
        <v>58071</v>
      </c>
      <c r="Z124" s="284">
        <f t="shared" si="70"/>
        <v>218137</v>
      </c>
      <c r="AA124" s="284">
        <f t="shared" si="70"/>
        <v>218137</v>
      </c>
      <c r="AB124" s="609"/>
      <c r="AC124" s="609"/>
    </row>
    <row r="125" spans="1:29" s="1" customFormat="1" ht="18" x14ac:dyDescent="0.25">
      <c r="A125" s="1981"/>
      <c r="B125" s="71" t="s">
        <v>2</v>
      </c>
      <c r="C125" s="83">
        <v>963</v>
      </c>
      <c r="D125" s="1518" t="s">
        <v>34</v>
      </c>
      <c r="E125" s="1587" t="s">
        <v>25</v>
      </c>
      <c r="F125" s="706" t="s">
        <v>252</v>
      </c>
      <c r="G125" s="1587" t="s">
        <v>186</v>
      </c>
      <c r="H125" s="680">
        <v>211</v>
      </c>
      <c r="I125" s="1727">
        <f>J125+N125+R125+V125</f>
        <v>192183.52</v>
      </c>
      <c r="J125" s="1073">
        <f>K125+L125+M125</f>
        <v>39006</v>
      </c>
      <c r="K125" s="98">
        <v>13002</v>
      </c>
      <c r="L125" s="156">
        <v>13002</v>
      </c>
      <c r="M125" s="98">
        <v>13002</v>
      </c>
      <c r="N125" s="1025">
        <f>O125+P125+Q125</f>
        <v>44630.21</v>
      </c>
      <c r="O125" s="98">
        <v>13002</v>
      </c>
      <c r="P125" s="234">
        <v>15483.8</v>
      </c>
      <c r="Q125" s="98">
        <v>16144.41</v>
      </c>
      <c r="R125" s="1025">
        <f>S125+T125+U125</f>
        <v>38592</v>
      </c>
      <c r="S125" s="98">
        <v>12941</v>
      </c>
      <c r="T125" s="156">
        <v>12941</v>
      </c>
      <c r="U125" s="98">
        <v>12710</v>
      </c>
      <c r="V125" s="1025">
        <f>W125+X125+Y125</f>
        <v>69955.31</v>
      </c>
      <c r="W125" s="98">
        <v>13002</v>
      </c>
      <c r="X125" s="156">
        <v>13048.65</v>
      </c>
      <c r="Y125" s="98">
        <v>43904.66</v>
      </c>
      <c r="Z125" s="894">
        <v>167540</v>
      </c>
      <c r="AA125" s="895">
        <v>167540</v>
      </c>
      <c r="AB125" s="609"/>
      <c r="AC125" s="609"/>
    </row>
    <row r="126" spans="1:29" s="1" customFormat="1" ht="18.75" thickBot="1" x14ac:dyDescent="0.3">
      <c r="A126" s="1981"/>
      <c r="B126" s="925" t="s">
        <v>297</v>
      </c>
      <c r="C126" s="135">
        <v>963</v>
      </c>
      <c r="D126" s="1545" t="s">
        <v>34</v>
      </c>
      <c r="E126" s="1614" t="s">
        <v>25</v>
      </c>
      <c r="F126" s="720" t="s">
        <v>252</v>
      </c>
      <c r="G126" s="1614" t="s">
        <v>186</v>
      </c>
      <c r="H126" s="707">
        <v>213</v>
      </c>
      <c r="I126" s="1762">
        <f>J126+N126+R126+V126</f>
        <v>57357.34</v>
      </c>
      <c r="J126" s="1070">
        <f>K126+L126+M126</f>
        <v>11779</v>
      </c>
      <c r="K126" s="287">
        <v>3926</v>
      </c>
      <c r="L126" s="287">
        <v>3926</v>
      </c>
      <c r="M126" s="287">
        <v>3927</v>
      </c>
      <c r="N126" s="1078">
        <f>O126+P126+Q126</f>
        <v>11883</v>
      </c>
      <c r="O126" s="287">
        <v>3926</v>
      </c>
      <c r="P126" s="287">
        <v>4030</v>
      </c>
      <c r="Q126" s="287">
        <v>3927</v>
      </c>
      <c r="R126" s="1078">
        <f>S126+T126+U126</f>
        <v>11779</v>
      </c>
      <c r="S126" s="287">
        <v>3926</v>
      </c>
      <c r="T126" s="287">
        <v>3926</v>
      </c>
      <c r="U126" s="287">
        <v>3927</v>
      </c>
      <c r="V126" s="1078">
        <f>W126+X126+Y126</f>
        <v>21916.34</v>
      </c>
      <c r="W126" s="287">
        <v>3823</v>
      </c>
      <c r="X126" s="287">
        <v>3927</v>
      </c>
      <c r="Y126" s="287">
        <v>14166.34</v>
      </c>
      <c r="Z126" s="1046">
        <v>50597</v>
      </c>
      <c r="AA126" s="1047">
        <v>50597</v>
      </c>
      <c r="AB126" s="609"/>
      <c r="AC126" s="609"/>
    </row>
    <row r="127" spans="1:29" s="1" customFormat="1" ht="57.75" thickBot="1" x14ac:dyDescent="0.3">
      <c r="A127" s="1981"/>
      <c r="B127" s="935" t="s">
        <v>410</v>
      </c>
      <c r="C127" s="933">
        <v>963</v>
      </c>
      <c r="D127" s="1546" t="s">
        <v>34</v>
      </c>
      <c r="E127" s="1615" t="s">
        <v>25</v>
      </c>
      <c r="F127" s="1658" t="s">
        <v>252</v>
      </c>
      <c r="G127" s="1589" t="s">
        <v>192</v>
      </c>
      <c r="H127" s="1658" t="s">
        <v>29</v>
      </c>
      <c r="I127" s="1749">
        <f>I128</f>
        <v>14834</v>
      </c>
      <c r="J127" s="1108">
        <f t="shared" ref="J127:AA127" si="71">J128</f>
        <v>8377</v>
      </c>
      <c r="K127" s="1108">
        <f t="shared" si="71"/>
        <v>0</v>
      </c>
      <c r="L127" s="1108">
        <f t="shared" si="71"/>
        <v>4189</v>
      </c>
      <c r="M127" s="1108">
        <f t="shared" si="71"/>
        <v>4188</v>
      </c>
      <c r="N127" s="1108">
        <f t="shared" si="71"/>
        <v>5543</v>
      </c>
      <c r="O127" s="1108">
        <f t="shared" si="71"/>
        <v>4189</v>
      </c>
      <c r="P127" s="1108">
        <f t="shared" si="71"/>
        <v>1254</v>
      </c>
      <c r="Q127" s="1108">
        <f t="shared" si="71"/>
        <v>100</v>
      </c>
      <c r="R127" s="1108">
        <f t="shared" si="71"/>
        <v>230</v>
      </c>
      <c r="S127" s="1108">
        <f t="shared" si="71"/>
        <v>0</v>
      </c>
      <c r="T127" s="1108">
        <f t="shared" si="71"/>
        <v>0</v>
      </c>
      <c r="U127" s="1108">
        <f t="shared" si="71"/>
        <v>230</v>
      </c>
      <c r="V127" s="1108">
        <f t="shared" si="71"/>
        <v>684</v>
      </c>
      <c r="W127" s="1108">
        <f t="shared" si="71"/>
        <v>0</v>
      </c>
      <c r="X127" s="1108">
        <f t="shared" si="71"/>
        <v>230</v>
      </c>
      <c r="Y127" s="1108">
        <f t="shared" si="71"/>
        <v>454</v>
      </c>
      <c r="Z127" s="1108">
        <f t="shared" si="71"/>
        <v>1848</v>
      </c>
      <c r="AA127" s="1108">
        <f t="shared" si="71"/>
        <v>1400</v>
      </c>
      <c r="AB127" s="609"/>
      <c r="AC127" s="609"/>
    </row>
    <row r="128" spans="1:29" s="1" customFormat="1" ht="18" x14ac:dyDescent="0.25">
      <c r="A128" s="1981"/>
      <c r="B128" s="121" t="s">
        <v>53</v>
      </c>
      <c r="C128" s="89">
        <v>963</v>
      </c>
      <c r="D128" s="1459" t="s">
        <v>34</v>
      </c>
      <c r="E128" s="1474" t="s">
        <v>25</v>
      </c>
      <c r="F128" s="1487" t="s">
        <v>252</v>
      </c>
      <c r="G128" s="1474" t="s">
        <v>192</v>
      </c>
      <c r="H128" s="886">
        <v>200</v>
      </c>
      <c r="I128" s="1738">
        <f>I129+I131</f>
        <v>14834</v>
      </c>
      <c r="J128" s="264">
        <f t="shared" ref="J128:AA128" si="72">J129+J131</f>
        <v>8377</v>
      </c>
      <c r="K128" s="265">
        <f t="shared" si="72"/>
        <v>0</v>
      </c>
      <c r="L128" s="265">
        <f t="shared" si="72"/>
        <v>4189</v>
      </c>
      <c r="M128" s="265">
        <f t="shared" si="72"/>
        <v>4188</v>
      </c>
      <c r="N128" s="264">
        <f t="shared" si="72"/>
        <v>5543</v>
      </c>
      <c r="O128" s="265">
        <f t="shared" si="72"/>
        <v>4189</v>
      </c>
      <c r="P128" s="265">
        <f t="shared" si="72"/>
        <v>1254</v>
      </c>
      <c r="Q128" s="265">
        <f t="shared" si="72"/>
        <v>100</v>
      </c>
      <c r="R128" s="264">
        <f t="shared" si="72"/>
        <v>230</v>
      </c>
      <c r="S128" s="265">
        <f t="shared" si="72"/>
        <v>0</v>
      </c>
      <c r="T128" s="265">
        <f t="shared" si="72"/>
        <v>0</v>
      </c>
      <c r="U128" s="265">
        <f t="shared" si="72"/>
        <v>230</v>
      </c>
      <c r="V128" s="264">
        <f t="shared" si="72"/>
        <v>684</v>
      </c>
      <c r="W128" s="265">
        <f t="shared" si="72"/>
        <v>0</v>
      </c>
      <c r="X128" s="265">
        <f t="shared" si="72"/>
        <v>230</v>
      </c>
      <c r="Y128" s="265">
        <f t="shared" si="72"/>
        <v>454</v>
      </c>
      <c r="Z128" s="767">
        <f t="shared" si="72"/>
        <v>1848</v>
      </c>
      <c r="AA128" s="767">
        <f t="shared" si="72"/>
        <v>1400</v>
      </c>
      <c r="AB128" s="609"/>
      <c r="AC128" s="609"/>
    </row>
    <row r="129" spans="1:29" s="1" customFormat="1" ht="29.25" x14ac:dyDescent="0.25">
      <c r="A129" s="1981"/>
      <c r="B129" s="44" t="s">
        <v>299</v>
      </c>
      <c r="C129" s="89">
        <v>963</v>
      </c>
      <c r="D129" s="1459" t="s">
        <v>34</v>
      </c>
      <c r="E129" s="1474" t="s">
        <v>25</v>
      </c>
      <c r="F129" s="1487" t="s">
        <v>252</v>
      </c>
      <c r="G129" s="1474" t="s">
        <v>192</v>
      </c>
      <c r="H129" s="886">
        <v>210</v>
      </c>
      <c r="I129" s="1738">
        <f>I130</f>
        <v>13000</v>
      </c>
      <c r="J129" s="264">
        <f t="shared" ref="J129:AA129" si="73">J130</f>
        <v>7917</v>
      </c>
      <c r="K129" s="265">
        <f t="shared" si="73"/>
        <v>0</v>
      </c>
      <c r="L129" s="265">
        <f t="shared" si="73"/>
        <v>3959</v>
      </c>
      <c r="M129" s="265">
        <f t="shared" si="73"/>
        <v>3958</v>
      </c>
      <c r="N129" s="264">
        <f t="shared" si="73"/>
        <v>5083</v>
      </c>
      <c r="O129" s="265">
        <f t="shared" si="73"/>
        <v>3959</v>
      </c>
      <c r="P129" s="265">
        <f t="shared" si="73"/>
        <v>1024</v>
      </c>
      <c r="Q129" s="265">
        <f t="shared" si="73"/>
        <v>100</v>
      </c>
      <c r="R129" s="264">
        <f t="shared" si="73"/>
        <v>0</v>
      </c>
      <c r="S129" s="265">
        <f t="shared" si="73"/>
        <v>0</v>
      </c>
      <c r="T129" s="265">
        <f t="shared" si="73"/>
        <v>0</v>
      </c>
      <c r="U129" s="265">
        <f t="shared" si="73"/>
        <v>0</v>
      </c>
      <c r="V129" s="264">
        <f t="shared" si="73"/>
        <v>0</v>
      </c>
      <c r="W129" s="265">
        <f t="shared" si="73"/>
        <v>0</v>
      </c>
      <c r="X129" s="265">
        <f t="shared" si="73"/>
        <v>0</v>
      </c>
      <c r="Y129" s="265">
        <f t="shared" si="73"/>
        <v>0</v>
      </c>
      <c r="Z129" s="767">
        <f t="shared" si="73"/>
        <v>400</v>
      </c>
      <c r="AA129" s="767">
        <f t="shared" si="73"/>
        <v>0</v>
      </c>
      <c r="AB129" s="609"/>
      <c r="AC129" s="609"/>
    </row>
    <row r="130" spans="1:29" s="1" customFormat="1" ht="18" x14ac:dyDescent="0.25">
      <c r="A130" s="1981"/>
      <c r="B130" s="50" t="s">
        <v>7</v>
      </c>
      <c r="C130" s="74">
        <v>963</v>
      </c>
      <c r="D130" s="1460" t="s">
        <v>34</v>
      </c>
      <c r="E130" s="1475" t="s">
        <v>25</v>
      </c>
      <c r="F130" s="1488" t="s">
        <v>252</v>
      </c>
      <c r="G130" s="1475" t="s">
        <v>192</v>
      </c>
      <c r="H130" s="907">
        <v>212</v>
      </c>
      <c r="I130" s="1726">
        <f>J130+N130+R130+V130</f>
        <v>13000</v>
      </c>
      <c r="J130" s="1075">
        <f>K130+L130+M130</f>
        <v>7917</v>
      </c>
      <c r="K130" s="1022"/>
      <c r="L130" s="304">
        <v>3959</v>
      </c>
      <c r="M130" s="1022">
        <v>3958</v>
      </c>
      <c r="N130" s="1021">
        <f>O130+P130+Q130</f>
        <v>5083</v>
      </c>
      <c r="O130" s="1022">
        <v>3959</v>
      </c>
      <c r="P130" s="1022">
        <v>1024</v>
      </c>
      <c r="Q130" s="1022">
        <v>100</v>
      </c>
      <c r="R130" s="1021">
        <f>S130+T130+U130</f>
        <v>0</v>
      </c>
      <c r="S130" s="364">
        <v>0</v>
      </c>
      <c r="T130" s="304"/>
      <c r="U130" s="328"/>
      <c r="V130" s="1021">
        <f>W130+X130+Y130</f>
        <v>0</v>
      </c>
      <c r="W130" s="1022"/>
      <c r="X130" s="304"/>
      <c r="Y130" s="1022">
        <v>0</v>
      </c>
      <c r="Z130" s="901">
        <v>400</v>
      </c>
      <c r="AA130" s="902"/>
      <c r="AB130" s="609"/>
      <c r="AC130" s="609"/>
    </row>
    <row r="131" spans="1:29" s="1" customFormat="1" ht="18" x14ac:dyDescent="0.25">
      <c r="A131" s="1981"/>
      <c r="B131" s="121" t="s">
        <v>300</v>
      </c>
      <c r="C131" s="81">
        <v>963</v>
      </c>
      <c r="D131" s="1524" t="s">
        <v>34</v>
      </c>
      <c r="E131" s="1596" t="s">
        <v>25</v>
      </c>
      <c r="F131" s="718" t="s">
        <v>252</v>
      </c>
      <c r="G131" s="1596" t="s">
        <v>192</v>
      </c>
      <c r="H131" s="681">
        <v>220</v>
      </c>
      <c r="I131" s="1729">
        <f>I132+I133</f>
        <v>1834</v>
      </c>
      <c r="J131" s="1033">
        <f t="shared" ref="J131:AA131" si="74">J132+J133</f>
        <v>460</v>
      </c>
      <c r="K131" s="82">
        <f t="shared" si="74"/>
        <v>0</v>
      </c>
      <c r="L131" s="82">
        <f t="shared" si="74"/>
        <v>230</v>
      </c>
      <c r="M131" s="82">
        <f t="shared" si="74"/>
        <v>230</v>
      </c>
      <c r="N131" s="1033">
        <f t="shared" si="74"/>
        <v>460</v>
      </c>
      <c r="O131" s="82">
        <f t="shared" si="74"/>
        <v>230</v>
      </c>
      <c r="P131" s="82">
        <f t="shared" si="74"/>
        <v>230</v>
      </c>
      <c r="Q131" s="82">
        <f t="shared" si="74"/>
        <v>0</v>
      </c>
      <c r="R131" s="1033">
        <f t="shared" si="74"/>
        <v>230</v>
      </c>
      <c r="S131" s="82">
        <f t="shared" si="74"/>
        <v>0</v>
      </c>
      <c r="T131" s="82">
        <f t="shared" si="74"/>
        <v>0</v>
      </c>
      <c r="U131" s="82">
        <f t="shared" si="74"/>
        <v>230</v>
      </c>
      <c r="V131" s="1033">
        <f t="shared" si="74"/>
        <v>684</v>
      </c>
      <c r="W131" s="82">
        <f t="shared" si="74"/>
        <v>0</v>
      </c>
      <c r="X131" s="82">
        <f t="shared" si="74"/>
        <v>230</v>
      </c>
      <c r="Y131" s="82">
        <f t="shared" si="74"/>
        <v>454</v>
      </c>
      <c r="Z131" s="284">
        <f t="shared" si="74"/>
        <v>1448</v>
      </c>
      <c r="AA131" s="284">
        <f t="shared" si="74"/>
        <v>1400</v>
      </c>
      <c r="AB131" s="609"/>
      <c r="AC131" s="609"/>
    </row>
    <row r="132" spans="1:29" s="1" customFormat="1" ht="18" x14ac:dyDescent="0.25">
      <c r="A132" s="1981"/>
      <c r="B132" s="71" t="s">
        <v>316</v>
      </c>
      <c r="C132" s="83">
        <v>963</v>
      </c>
      <c r="D132" s="1518" t="s">
        <v>34</v>
      </c>
      <c r="E132" s="1587" t="s">
        <v>25</v>
      </c>
      <c r="F132" s="706" t="s">
        <v>252</v>
      </c>
      <c r="G132" s="1587" t="s">
        <v>192</v>
      </c>
      <c r="H132" s="680">
        <v>222</v>
      </c>
      <c r="I132" s="1727">
        <f>J132+N132+R132+V132</f>
        <v>1834</v>
      </c>
      <c r="J132" s="1073">
        <f>K132+L132+M132</f>
        <v>460</v>
      </c>
      <c r="K132" s="98"/>
      <c r="L132" s="156">
        <v>230</v>
      </c>
      <c r="M132" s="98">
        <v>230</v>
      </c>
      <c r="N132" s="1025">
        <f>O132+P132+Q132</f>
        <v>460</v>
      </c>
      <c r="O132" s="98">
        <v>230</v>
      </c>
      <c r="P132" s="98">
        <v>230</v>
      </c>
      <c r="Q132" s="98"/>
      <c r="R132" s="1025">
        <f>S132+T132+U132</f>
        <v>230</v>
      </c>
      <c r="S132" s="98"/>
      <c r="T132" s="156"/>
      <c r="U132" s="98">
        <v>230</v>
      </c>
      <c r="V132" s="1025">
        <f>W132+X132+Y132</f>
        <v>684</v>
      </c>
      <c r="W132" s="98"/>
      <c r="X132" s="156">
        <v>230</v>
      </c>
      <c r="Y132" s="98">
        <v>454</v>
      </c>
      <c r="Z132" s="894">
        <v>1400</v>
      </c>
      <c r="AA132" s="895">
        <v>1400</v>
      </c>
      <c r="AB132" s="609"/>
      <c r="AC132" s="609"/>
    </row>
    <row r="133" spans="1:29" s="1" customFormat="1" ht="18.75" thickBot="1" x14ac:dyDescent="0.3">
      <c r="A133" s="1981"/>
      <c r="B133" s="51" t="s">
        <v>302</v>
      </c>
      <c r="C133" s="122">
        <v>963</v>
      </c>
      <c r="D133" s="1520" t="s">
        <v>34</v>
      </c>
      <c r="E133" s="1590" t="s">
        <v>25</v>
      </c>
      <c r="F133" s="1536" t="s">
        <v>252</v>
      </c>
      <c r="G133" s="1590" t="s">
        <v>192</v>
      </c>
      <c r="H133" s="708">
        <v>226</v>
      </c>
      <c r="I133" s="1742">
        <f>J133+N133+R133+V133</f>
        <v>0</v>
      </c>
      <c r="J133" s="1130">
        <f>K133+L133+M133</f>
        <v>0</v>
      </c>
      <c r="K133" s="1036"/>
      <c r="L133" s="1035"/>
      <c r="M133" s="1036"/>
      <c r="N133" s="1034">
        <f>O133+P133+Q133</f>
        <v>0</v>
      </c>
      <c r="O133" s="1036"/>
      <c r="P133" s="1036"/>
      <c r="Q133" s="1036"/>
      <c r="R133" s="1034">
        <f>S133+T133+U133</f>
        <v>0</v>
      </c>
      <c r="S133" s="1037"/>
      <c r="T133" s="1035"/>
      <c r="U133" s="1038"/>
      <c r="V133" s="1034">
        <f>W133+X133+Y133</f>
        <v>0</v>
      </c>
      <c r="W133" s="1036"/>
      <c r="X133" s="1035"/>
      <c r="Y133" s="1036">
        <v>0</v>
      </c>
      <c r="Z133" s="896">
        <v>48</v>
      </c>
      <c r="AA133" s="897"/>
      <c r="AB133" s="609"/>
      <c r="AC133" s="609"/>
    </row>
    <row r="134" spans="1:29" s="1" customFormat="1" ht="42" thickBot="1" x14ac:dyDescent="0.3">
      <c r="A134" s="1981"/>
      <c r="B134" s="934" t="s">
        <v>366</v>
      </c>
      <c r="C134" s="468">
        <v>963</v>
      </c>
      <c r="D134" s="1458" t="s">
        <v>34</v>
      </c>
      <c r="E134" s="1473" t="s">
        <v>25</v>
      </c>
      <c r="F134" s="717" t="s">
        <v>252</v>
      </c>
      <c r="G134" s="1473" t="s">
        <v>222</v>
      </c>
      <c r="H134" s="717" t="s">
        <v>29</v>
      </c>
      <c r="I134" s="1740">
        <f>I135+I139</f>
        <v>14241.35</v>
      </c>
      <c r="J134" s="1064">
        <f t="shared" ref="J134:AA134" si="75">J135+J139</f>
        <v>6474</v>
      </c>
      <c r="K134" s="1064">
        <f t="shared" si="75"/>
        <v>4558</v>
      </c>
      <c r="L134" s="1064">
        <f t="shared" si="75"/>
        <v>958</v>
      </c>
      <c r="M134" s="1064">
        <f t="shared" si="75"/>
        <v>958</v>
      </c>
      <c r="N134" s="1064">
        <f t="shared" si="75"/>
        <v>3274</v>
      </c>
      <c r="O134" s="1064">
        <f t="shared" si="75"/>
        <v>958</v>
      </c>
      <c r="P134" s="1064">
        <f t="shared" si="75"/>
        <v>958</v>
      </c>
      <c r="Q134" s="1064">
        <f t="shared" si="75"/>
        <v>1358</v>
      </c>
      <c r="R134" s="1064">
        <f t="shared" si="75"/>
        <v>2874</v>
      </c>
      <c r="S134" s="1064">
        <f t="shared" si="75"/>
        <v>958</v>
      </c>
      <c r="T134" s="1064">
        <f t="shared" si="75"/>
        <v>958</v>
      </c>
      <c r="U134" s="1064">
        <f t="shared" si="75"/>
        <v>958</v>
      </c>
      <c r="V134" s="1064">
        <f t="shared" si="75"/>
        <v>1619.35</v>
      </c>
      <c r="W134" s="1064">
        <f t="shared" si="75"/>
        <v>1000</v>
      </c>
      <c r="X134" s="1064">
        <f t="shared" si="75"/>
        <v>619.35</v>
      </c>
      <c r="Y134" s="1064">
        <f t="shared" si="75"/>
        <v>0</v>
      </c>
      <c r="Z134" s="1064">
        <f t="shared" si="75"/>
        <v>16000</v>
      </c>
      <c r="AA134" s="1064">
        <f t="shared" si="75"/>
        <v>12000</v>
      </c>
      <c r="AB134" s="609"/>
      <c r="AC134" s="609"/>
    </row>
    <row r="135" spans="1:29" s="1" customFormat="1" ht="18" x14ac:dyDescent="0.25">
      <c r="A135" s="1981"/>
      <c r="B135" s="121" t="s">
        <v>53</v>
      </c>
      <c r="C135" s="89">
        <v>963</v>
      </c>
      <c r="D135" s="1459" t="s">
        <v>34</v>
      </c>
      <c r="E135" s="1474" t="s">
        <v>25</v>
      </c>
      <c r="F135" s="1487" t="s">
        <v>252</v>
      </c>
      <c r="G135" s="1474" t="s">
        <v>222</v>
      </c>
      <c r="H135" s="886">
        <v>200</v>
      </c>
      <c r="I135" s="1738">
        <f>I136</f>
        <v>14241.35</v>
      </c>
      <c r="J135" s="264">
        <f t="shared" ref="J135:AA135" si="76">J136</f>
        <v>6474</v>
      </c>
      <c r="K135" s="265">
        <f t="shared" si="76"/>
        <v>4558</v>
      </c>
      <c r="L135" s="265">
        <f t="shared" si="76"/>
        <v>958</v>
      </c>
      <c r="M135" s="265">
        <f t="shared" si="76"/>
        <v>958</v>
      </c>
      <c r="N135" s="264">
        <f t="shared" si="76"/>
        <v>3274</v>
      </c>
      <c r="O135" s="265">
        <f t="shared" si="76"/>
        <v>958</v>
      </c>
      <c r="P135" s="265">
        <f t="shared" si="76"/>
        <v>958</v>
      </c>
      <c r="Q135" s="265">
        <f t="shared" si="76"/>
        <v>1358</v>
      </c>
      <c r="R135" s="264">
        <f t="shared" si="76"/>
        <v>2874</v>
      </c>
      <c r="S135" s="265">
        <f t="shared" si="76"/>
        <v>958</v>
      </c>
      <c r="T135" s="265">
        <f t="shared" si="76"/>
        <v>958</v>
      </c>
      <c r="U135" s="265">
        <f t="shared" si="76"/>
        <v>958</v>
      </c>
      <c r="V135" s="264">
        <f t="shared" si="76"/>
        <v>1619.35</v>
      </c>
      <c r="W135" s="265">
        <f t="shared" si="76"/>
        <v>1000</v>
      </c>
      <c r="X135" s="265">
        <f t="shared" si="76"/>
        <v>619.35</v>
      </c>
      <c r="Y135" s="265">
        <f t="shared" si="76"/>
        <v>0</v>
      </c>
      <c r="Z135" s="767">
        <f t="shared" si="76"/>
        <v>16000</v>
      </c>
      <c r="AA135" s="767">
        <f t="shared" si="76"/>
        <v>12000</v>
      </c>
      <c r="AB135" s="609"/>
      <c r="AC135" s="609"/>
    </row>
    <row r="136" spans="1:29" s="1" customFormat="1" ht="18" x14ac:dyDescent="0.25">
      <c r="A136" s="1981"/>
      <c r="B136" s="121" t="s">
        <v>300</v>
      </c>
      <c r="C136" s="81">
        <v>963</v>
      </c>
      <c r="D136" s="1524" t="s">
        <v>34</v>
      </c>
      <c r="E136" s="1596" t="s">
        <v>25</v>
      </c>
      <c r="F136" s="718" t="s">
        <v>252</v>
      </c>
      <c r="G136" s="1596" t="s">
        <v>222</v>
      </c>
      <c r="H136" s="681">
        <v>220</v>
      </c>
      <c r="I136" s="1729">
        <f>I137+I138</f>
        <v>14241.35</v>
      </c>
      <c r="J136" s="1033">
        <f t="shared" ref="J136:AA136" si="77">J137+J138</f>
        <v>6474</v>
      </c>
      <c r="K136" s="82">
        <f t="shared" si="77"/>
        <v>4558</v>
      </c>
      <c r="L136" s="82">
        <f t="shared" si="77"/>
        <v>958</v>
      </c>
      <c r="M136" s="82">
        <f t="shared" si="77"/>
        <v>958</v>
      </c>
      <c r="N136" s="1033">
        <f t="shared" si="77"/>
        <v>3274</v>
      </c>
      <c r="O136" s="82">
        <f t="shared" si="77"/>
        <v>958</v>
      </c>
      <c r="P136" s="82">
        <f t="shared" si="77"/>
        <v>958</v>
      </c>
      <c r="Q136" s="82">
        <f t="shared" si="77"/>
        <v>1358</v>
      </c>
      <c r="R136" s="1033">
        <f t="shared" si="77"/>
        <v>2874</v>
      </c>
      <c r="S136" s="82">
        <f t="shared" si="77"/>
        <v>958</v>
      </c>
      <c r="T136" s="82">
        <f t="shared" si="77"/>
        <v>958</v>
      </c>
      <c r="U136" s="82">
        <f t="shared" si="77"/>
        <v>958</v>
      </c>
      <c r="V136" s="1033">
        <f t="shared" si="77"/>
        <v>1619.35</v>
      </c>
      <c r="W136" s="82">
        <f t="shared" si="77"/>
        <v>1000</v>
      </c>
      <c r="X136" s="82">
        <f t="shared" si="77"/>
        <v>619.35</v>
      </c>
      <c r="Y136" s="82">
        <f t="shared" si="77"/>
        <v>0</v>
      </c>
      <c r="Z136" s="284">
        <f t="shared" si="77"/>
        <v>16000</v>
      </c>
      <c r="AA136" s="284">
        <f t="shared" si="77"/>
        <v>12000</v>
      </c>
      <c r="AB136" s="609"/>
      <c r="AC136" s="609"/>
    </row>
    <row r="137" spans="1:29" s="1" customFormat="1" ht="18" x14ac:dyDescent="0.25">
      <c r="A137" s="1981"/>
      <c r="B137" s="71" t="s">
        <v>54</v>
      </c>
      <c r="C137" s="83">
        <v>963</v>
      </c>
      <c r="D137" s="1518" t="s">
        <v>34</v>
      </c>
      <c r="E137" s="1587" t="s">
        <v>25</v>
      </c>
      <c r="F137" s="706" t="s">
        <v>252</v>
      </c>
      <c r="G137" s="1587" t="s">
        <v>222</v>
      </c>
      <c r="H137" s="680">
        <v>221</v>
      </c>
      <c r="I137" s="1727">
        <f>J137+N137+R137+V137</f>
        <v>10241.35</v>
      </c>
      <c r="J137" s="1073">
        <f>K137+L137+M137</f>
        <v>2874</v>
      </c>
      <c r="K137" s="98">
        <v>958</v>
      </c>
      <c r="L137" s="156">
        <v>958</v>
      </c>
      <c r="M137" s="98">
        <v>958</v>
      </c>
      <c r="N137" s="1025">
        <f>O137+P137+Q137</f>
        <v>3274</v>
      </c>
      <c r="O137" s="98">
        <v>958</v>
      </c>
      <c r="P137" s="234">
        <v>958</v>
      </c>
      <c r="Q137" s="98">
        <v>1358</v>
      </c>
      <c r="R137" s="1025">
        <f>S137+T137+U137</f>
        <v>2874</v>
      </c>
      <c r="S137" s="98">
        <v>958</v>
      </c>
      <c r="T137" s="156">
        <v>958</v>
      </c>
      <c r="U137" s="98">
        <v>958</v>
      </c>
      <c r="V137" s="1025">
        <f>W137+X137+Y137</f>
        <v>1219.3499999999999</v>
      </c>
      <c r="W137" s="1314">
        <v>600</v>
      </c>
      <c r="X137" s="156">
        <v>619.35</v>
      </c>
      <c r="Y137" s="98">
        <v>0</v>
      </c>
      <c r="Z137" s="894">
        <v>12000</v>
      </c>
      <c r="AA137" s="895">
        <v>12000</v>
      </c>
      <c r="AB137" s="609"/>
      <c r="AC137" s="609"/>
    </row>
    <row r="138" spans="1:29" s="1" customFormat="1" ht="18" x14ac:dyDescent="0.25">
      <c r="A138" s="1981"/>
      <c r="B138" s="71" t="s">
        <v>301</v>
      </c>
      <c r="C138" s="83">
        <v>963</v>
      </c>
      <c r="D138" s="1518" t="s">
        <v>34</v>
      </c>
      <c r="E138" s="1587" t="s">
        <v>25</v>
      </c>
      <c r="F138" s="706" t="s">
        <v>252</v>
      </c>
      <c r="G138" s="1587" t="s">
        <v>222</v>
      </c>
      <c r="H138" s="680">
        <v>225</v>
      </c>
      <c r="I138" s="1727">
        <f>J138+N138+R138+V138</f>
        <v>4000</v>
      </c>
      <c r="J138" s="1073">
        <f>K138+L138+M138</f>
        <v>3600</v>
      </c>
      <c r="K138" s="98">
        <v>3600</v>
      </c>
      <c r="L138" s="156"/>
      <c r="M138" s="98"/>
      <c r="N138" s="1025">
        <f>O138+P138+Q138</f>
        <v>0</v>
      </c>
      <c r="O138" s="98"/>
      <c r="P138" s="98">
        <v>0</v>
      </c>
      <c r="Q138" s="98"/>
      <c r="R138" s="1025">
        <f>S138+T138+U138</f>
        <v>0</v>
      </c>
      <c r="S138" s="98"/>
      <c r="T138" s="156"/>
      <c r="U138" s="98"/>
      <c r="V138" s="1025">
        <f>W138+X138+Y138</f>
        <v>400</v>
      </c>
      <c r="W138" s="1314">
        <v>400</v>
      </c>
      <c r="X138" s="156"/>
      <c r="Y138" s="98">
        <v>0</v>
      </c>
      <c r="Z138" s="894">
        <v>4000</v>
      </c>
      <c r="AA138" s="895"/>
      <c r="AB138" s="609"/>
      <c r="AC138" s="609"/>
    </row>
    <row r="139" spans="1:29" s="1" customFormat="1" ht="18" x14ac:dyDescent="0.25">
      <c r="A139" s="1981"/>
      <c r="B139" s="121" t="s">
        <v>15</v>
      </c>
      <c r="C139" s="81">
        <v>963</v>
      </c>
      <c r="D139" s="1524" t="s">
        <v>34</v>
      </c>
      <c r="E139" s="1596" t="s">
        <v>25</v>
      </c>
      <c r="F139" s="718" t="s">
        <v>252</v>
      </c>
      <c r="G139" s="1596" t="s">
        <v>222</v>
      </c>
      <c r="H139" s="681">
        <v>300</v>
      </c>
      <c r="I139" s="1729">
        <f>I140</f>
        <v>0</v>
      </c>
      <c r="J139" s="1033">
        <f t="shared" ref="J139:AA139" si="78">J140</f>
        <v>0</v>
      </c>
      <c r="K139" s="82">
        <f t="shared" si="78"/>
        <v>0</v>
      </c>
      <c r="L139" s="82">
        <f t="shared" si="78"/>
        <v>0</v>
      </c>
      <c r="M139" s="82">
        <f t="shared" si="78"/>
        <v>0</v>
      </c>
      <c r="N139" s="1033">
        <f t="shared" si="78"/>
        <v>0</v>
      </c>
      <c r="O139" s="82">
        <f t="shared" si="78"/>
        <v>0</v>
      </c>
      <c r="P139" s="82">
        <f t="shared" si="78"/>
        <v>0</v>
      </c>
      <c r="Q139" s="82">
        <f t="shared" si="78"/>
        <v>0</v>
      </c>
      <c r="R139" s="1033">
        <f t="shared" si="78"/>
        <v>0</v>
      </c>
      <c r="S139" s="82">
        <f t="shared" si="78"/>
        <v>0</v>
      </c>
      <c r="T139" s="82">
        <f t="shared" si="78"/>
        <v>0</v>
      </c>
      <c r="U139" s="82">
        <f t="shared" si="78"/>
        <v>0</v>
      </c>
      <c r="V139" s="1033">
        <f t="shared" si="78"/>
        <v>0</v>
      </c>
      <c r="W139" s="82">
        <f t="shared" si="78"/>
        <v>0</v>
      </c>
      <c r="X139" s="82">
        <f t="shared" si="78"/>
        <v>0</v>
      </c>
      <c r="Y139" s="82">
        <f t="shared" si="78"/>
        <v>0</v>
      </c>
      <c r="Z139" s="284">
        <f t="shared" si="78"/>
        <v>0</v>
      </c>
      <c r="AA139" s="284">
        <f t="shared" si="78"/>
        <v>0</v>
      </c>
      <c r="AB139" s="609"/>
      <c r="AC139" s="609"/>
    </row>
    <row r="140" spans="1:29" s="1" customFormat="1" ht="14.25" customHeight="1" thickBot="1" x14ac:dyDescent="0.3">
      <c r="A140" s="1981"/>
      <c r="B140" s="71" t="s">
        <v>16</v>
      </c>
      <c r="C140" s="135">
        <v>963</v>
      </c>
      <c r="D140" s="1545" t="s">
        <v>34</v>
      </c>
      <c r="E140" s="1614" t="s">
        <v>25</v>
      </c>
      <c r="F140" s="720" t="s">
        <v>252</v>
      </c>
      <c r="G140" s="1614" t="s">
        <v>222</v>
      </c>
      <c r="H140" s="707">
        <v>310</v>
      </c>
      <c r="I140" s="1762">
        <f>J140+N140+R140+V140</f>
        <v>0</v>
      </c>
      <c r="J140" s="1070">
        <f>K140+L140+M140</f>
        <v>0</v>
      </c>
      <c r="K140" s="287"/>
      <c r="L140" s="1080"/>
      <c r="M140" s="287"/>
      <c r="N140" s="1078">
        <f>O140+P140+Q140</f>
        <v>0</v>
      </c>
      <c r="O140" s="287"/>
      <c r="P140" s="287"/>
      <c r="Q140" s="287"/>
      <c r="R140" s="1078">
        <f>S140+T140+U140</f>
        <v>0</v>
      </c>
      <c r="S140" s="287"/>
      <c r="T140" s="1080"/>
      <c r="U140" s="287"/>
      <c r="V140" s="1078">
        <f>W140+X140+Y140</f>
        <v>0</v>
      </c>
      <c r="W140" s="287"/>
      <c r="X140" s="1080"/>
      <c r="Y140" s="287">
        <v>0</v>
      </c>
      <c r="Z140" s="1046"/>
      <c r="AA140" s="1047"/>
      <c r="AB140" s="609"/>
      <c r="AC140" s="609"/>
    </row>
    <row r="141" spans="1:29" s="1" customFormat="1" ht="42" customHeight="1" thickBot="1" x14ac:dyDescent="0.3">
      <c r="A141" s="1981"/>
      <c r="B141" s="932" t="s">
        <v>289</v>
      </c>
      <c r="C141" s="933">
        <v>963</v>
      </c>
      <c r="D141" s="1546" t="s">
        <v>34</v>
      </c>
      <c r="E141" s="1615" t="s">
        <v>25</v>
      </c>
      <c r="F141" s="1658" t="s">
        <v>252</v>
      </c>
      <c r="G141" s="1589" t="s">
        <v>227</v>
      </c>
      <c r="H141" s="1658" t="s">
        <v>29</v>
      </c>
      <c r="I141" s="1749">
        <f>I142+I148</f>
        <v>1483.7900000000002</v>
      </c>
      <c r="J141" s="1108">
        <f t="shared" ref="J141:AA141" si="79">J142+J148</f>
        <v>589</v>
      </c>
      <c r="K141" s="1108">
        <f t="shared" si="79"/>
        <v>589</v>
      </c>
      <c r="L141" s="1108">
        <f t="shared" si="79"/>
        <v>0</v>
      </c>
      <c r="M141" s="1108">
        <f t="shared" si="79"/>
        <v>0</v>
      </c>
      <c r="N141" s="1108">
        <f t="shared" si="79"/>
        <v>894.79</v>
      </c>
      <c r="O141" s="1108">
        <f t="shared" si="79"/>
        <v>0</v>
      </c>
      <c r="P141" s="1108">
        <f t="shared" si="79"/>
        <v>349.2</v>
      </c>
      <c r="Q141" s="1108">
        <f t="shared" si="79"/>
        <v>545.59</v>
      </c>
      <c r="R141" s="1108">
        <f t="shared" si="79"/>
        <v>0</v>
      </c>
      <c r="S141" s="1108">
        <f t="shared" si="79"/>
        <v>0</v>
      </c>
      <c r="T141" s="1108">
        <f t="shared" si="79"/>
        <v>0</v>
      </c>
      <c r="U141" s="1108">
        <f t="shared" si="79"/>
        <v>0</v>
      </c>
      <c r="V141" s="1108">
        <f t="shared" si="79"/>
        <v>0</v>
      </c>
      <c r="W141" s="1108">
        <f t="shared" si="79"/>
        <v>0</v>
      </c>
      <c r="X141" s="1108">
        <f t="shared" si="79"/>
        <v>0</v>
      </c>
      <c r="Y141" s="1108">
        <f t="shared" si="79"/>
        <v>0</v>
      </c>
      <c r="Z141" s="1108">
        <f t="shared" si="79"/>
        <v>29215</v>
      </c>
      <c r="AA141" s="1108">
        <f t="shared" si="79"/>
        <v>22063</v>
      </c>
      <c r="AB141" s="609"/>
      <c r="AC141" s="609"/>
    </row>
    <row r="142" spans="1:29" s="1" customFormat="1" ht="14.25" customHeight="1" x14ac:dyDescent="0.25">
      <c r="A142" s="1981"/>
      <c r="B142" s="69" t="s">
        <v>53</v>
      </c>
      <c r="C142" s="89">
        <v>963</v>
      </c>
      <c r="D142" s="1459" t="s">
        <v>34</v>
      </c>
      <c r="E142" s="1474" t="s">
        <v>25</v>
      </c>
      <c r="F142" s="1487" t="s">
        <v>252</v>
      </c>
      <c r="G142" s="1474" t="s">
        <v>227</v>
      </c>
      <c r="H142" s="886">
        <v>200</v>
      </c>
      <c r="I142" s="1738">
        <f>I143+I147</f>
        <v>1134.5900000000001</v>
      </c>
      <c r="J142" s="264">
        <f t="shared" ref="J142:AA142" si="80">J143+J147</f>
        <v>589</v>
      </c>
      <c r="K142" s="265">
        <f t="shared" si="80"/>
        <v>589</v>
      </c>
      <c r="L142" s="265">
        <f t="shared" si="80"/>
        <v>0</v>
      </c>
      <c r="M142" s="265">
        <f t="shared" si="80"/>
        <v>0</v>
      </c>
      <c r="N142" s="264">
        <f t="shared" si="80"/>
        <v>545.59</v>
      </c>
      <c r="O142" s="265">
        <f t="shared" si="80"/>
        <v>0</v>
      </c>
      <c r="P142" s="265">
        <f t="shared" si="80"/>
        <v>0</v>
      </c>
      <c r="Q142" s="265">
        <f t="shared" si="80"/>
        <v>545.59</v>
      </c>
      <c r="R142" s="264">
        <f t="shared" si="80"/>
        <v>0</v>
      </c>
      <c r="S142" s="265">
        <f t="shared" si="80"/>
        <v>0</v>
      </c>
      <c r="T142" s="265">
        <f t="shared" si="80"/>
        <v>0</v>
      </c>
      <c r="U142" s="265">
        <f t="shared" si="80"/>
        <v>0</v>
      </c>
      <c r="V142" s="264">
        <f t="shared" si="80"/>
        <v>0</v>
      </c>
      <c r="W142" s="265">
        <f t="shared" si="80"/>
        <v>0</v>
      </c>
      <c r="X142" s="265">
        <f t="shared" si="80"/>
        <v>0</v>
      </c>
      <c r="Y142" s="265">
        <f t="shared" si="80"/>
        <v>0</v>
      </c>
      <c r="Z142" s="767">
        <f t="shared" si="80"/>
        <v>22703</v>
      </c>
      <c r="AA142" s="767">
        <f t="shared" si="80"/>
        <v>22063</v>
      </c>
      <c r="AB142" s="609"/>
      <c r="AC142" s="609"/>
    </row>
    <row r="143" spans="1:29" s="1" customFormat="1" ht="14.25" customHeight="1" x14ac:dyDescent="0.25">
      <c r="A143" s="1981"/>
      <c r="B143" s="121" t="s">
        <v>300</v>
      </c>
      <c r="C143" s="81">
        <v>963</v>
      </c>
      <c r="D143" s="1524" t="s">
        <v>34</v>
      </c>
      <c r="E143" s="1596" t="s">
        <v>25</v>
      </c>
      <c r="F143" s="718" t="s">
        <v>252</v>
      </c>
      <c r="G143" s="1596" t="s">
        <v>227</v>
      </c>
      <c r="H143" s="681">
        <v>220</v>
      </c>
      <c r="I143" s="1729">
        <f>I145+I146+I144</f>
        <v>1134.5900000000001</v>
      </c>
      <c r="J143" s="1033">
        <f t="shared" ref="J143:AA143" si="81">J145+J146+J144</f>
        <v>589</v>
      </c>
      <c r="K143" s="82">
        <f t="shared" si="81"/>
        <v>589</v>
      </c>
      <c r="L143" s="82">
        <f t="shared" si="81"/>
        <v>0</v>
      </c>
      <c r="M143" s="82">
        <f t="shared" si="81"/>
        <v>0</v>
      </c>
      <c r="N143" s="1033">
        <f t="shared" si="81"/>
        <v>545.59</v>
      </c>
      <c r="O143" s="82">
        <f t="shared" si="81"/>
        <v>0</v>
      </c>
      <c r="P143" s="82">
        <f t="shared" si="81"/>
        <v>0</v>
      </c>
      <c r="Q143" s="82">
        <f t="shared" si="81"/>
        <v>545.59</v>
      </c>
      <c r="R143" s="1033">
        <f t="shared" si="81"/>
        <v>0</v>
      </c>
      <c r="S143" s="82">
        <f t="shared" si="81"/>
        <v>0</v>
      </c>
      <c r="T143" s="82">
        <f t="shared" si="81"/>
        <v>0</v>
      </c>
      <c r="U143" s="82">
        <f t="shared" si="81"/>
        <v>0</v>
      </c>
      <c r="V143" s="1033">
        <f t="shared" si="81"/>
        <v>0</v>
      </c>
      <c r="W143" s="82">
        <f t="shared" si="81"/>
        <v>0</v>
      </c>
      <c r="X143" s="82">
        <f t="shared" si="81"/>
        <v>0</v>
      </c>
      <c r="Y143" s="82">
        <f t="shared" si="81"/>
        <v>0</v>
      </c>
      <c r="Z143" s="284">
        <f t="shared" si="81"/>
        <v>22703</v>
      </c>
      <c r="AA143" s="284">
        <f t="shared" si="81"/>
        <v>22063</v>
      </c>
      <c r="AB143" s="609"/>
      <c r="AC143" s="609"/>
    </row>
    <row r="144" spans="1:29" s="1" customFormat="1" ht="14.25" customHeight="1" x14ac:dyDescent="0.25">
      <c r="A144" s="1981"/>
      <c r="B144" s="71" t="s">
        <v>54</v>
      </c>
      <c r="C144" s="83">
        <v>963</v>
      </c>
      <c r="D144" s="1518" t="s">
        <v>34</v>
      </c>
      <c r="E144" s="1587" t="s">
        <v>25</v>
      </c>
      <c r="F144" s="706" t="s">
        <v>252</v>
      </c>
      <c r="G144" s="1587" t="s">
        <v>227</v>
      </c>
      <c r="H144" s="680">
        <v>221</v>
      </c>
      <c r="I144" s="1727">
        <f>J144+N144+R144+V144</f>
        <v>0</v>
      </c>
      <c r="J144" s="1073">
        <f>K144+L144+M144</f>
        <v>0</v>
      </c>
      <c r="K144" s="82"/>
      <c r="L144" s="156">
        <v>0</v>
      </c>
      <c r="M144" s="98"/>
      <c r="N144" s="1025">
        <f>O144+P144+Q144</f>
        <v>0</v>
      </c>
      <c r="O144" s="98"/>
      <c r="P144" s="98">
        <v>0</v>
      </c>
      <c r="Q144" s="98">
        <v>0</v>
      </c>
      <c r="R144" s="1025">
        <f>S144+T144+U144</f>
        <v>0</v>
      </c>
      <c r="S144" s="98"/>
      <c r="T144" s="156">
        <v>0</v>
      </c>
      <c r="U144" s="98"/>
      <c r="V144" s="1025">
        <f>W144+X144+Y144</f>
        <v>0</v>
      </c>
      <c r="W144" s="98"/>
      <c r="X144" s="156">
        <v>0</v>
      </c>
      <c r="Y144" s="82"/>
      <c r="Z144" s="894">
        <v>700</v>
      </c>
      <c r="AA144" s="895"/>
      <c r="AB144" s="609"/>
      <c r="AC144" s="609"/>
    </row>
    <row r="145" spans="1:29" s="1" customFormat="1" ht="14.25" customHeight="1" x14ac:dyDescent="0.25">
      <c r="A145" s="1981"/>
      <c r="B145" s="71" t="s">
        <v>11</v>
      </c>
      <c r="C145" s="83">
        <v>963</v>
      </c>
      <c r="D145" s="1518" t="s">
        <v>34</v>
      </c>
      <c r="E145" s="1587" t="s">
        <v>25</v>
      </c>
      <c r="F145" s="706" t="s">
        <v>252</v>
      </c>
      <c r="G145" s="1587" t="s">
        <v>227</v>
      </c>
      <c r="H145" s="680">
        <v>223</v>
      </c>
      <c r="I145" s="1727">
        <f>J145+N145+R145+V145</f>
        <v>1134.5900000000001</v>
      </c>
      <c r="J145" s="1073">
        <f>K145+L145+M145</f>
        <v>589</v>
      </c>
      <c r="K145" s="98">
        <v>589</v>
      </c>
      <c r="L145" s="156"/>
      <c r="M145" s="98"/>
      <c r="N145" s="1025">
        <f>O145+P145+Q145</f>
        <v>545.59</v>
      </c>
      <c r="O145" s="98"/>
      <c r="P145" s="98"/>
      <c r="Q145" s="98">
        <v>545.59</v>
      </c>
      <c r="R145" s="1025">
        <f>S145+T145+U145</f>
        <v>0</v>
      </c>
      <c r="S145" s="98"/>
      <c r="T145" s="156"/>
      <c r="U145" s="98"/>
      <c r="V145" s="1025">
        <f>W145+X145+Y145</f>
        <v>0</v>
      </c>
      <c r="W145" s="98"/>
      <c r="X145" s="156"/>
      <c r="Y145" s="98"/>
      <c r="Z145" s="894">
        <v>21263</v>
      </c>
      <c r="AA145" s="895">
        <v>21263</v>
      </c>
      <c r="AB145" s="609"/>
      <c r="AC145" s="609"/>
    </row>
    <row r="146" spans="1:29" s="1" customFormat="1" ht="14.25" customHeight="1" x14ac:dyDescent="0.25">
      <c r="A146" s="1981"/>
      <c r="B146" s="71" t="s">
        <v>301</v>
      </c>
      <c r="C146" s="83">
        <v>963</v>
      </c>
      <c r="D146" s="1518" t="s">
        <v>34</v>
      </c>
      <c r="E146" s="1587" t="s">
        <v>25</v>
      </c>
      <c r="F146" s="706" t="s">
        <v>252</v>
      </c>
      <c r="G146" s="1587" t="s">
        <v>227</v>
      </c>
      <c r="H146" s="680">
        <v>225</v>
      </c>
      <c r="I146" s="1727">
        <f>J146+N146+R146+V146</f>
        <v>0</v>
      </c>
      <c r="J146" s="1073">
        <f>K146+L146+M146</f>
        <v>0</v>
      </c>
      <c r="K146" s="98"/>
      <c r="L146" s="156"/>
      <c r="M146" s="98"/>
      <c r="N146" s="1025">
        <f>O146+P146+Q146</f>
        <v>0</v>
      </c>
      <c r="O146" s="98"/>
      <c r="P146" s="98"/>
      <c r="Q146" s="1314">
        <v>0</v>
      </c>
      <c r="R146" s="1025">
        <f>S146+T146+U146</f>
        <v>0</v>
      </c>
      <c r="S146" s="222"/>
      <c r="T146" s="156"/>
      <c r="U146" s="234"/>
      <c r="V146" s="1025">
        <f>W146+X146+Y146</f>
        <v>0</v>
      </c>
      <c r="W146" s="98"/>
      <c r="X146" s="156"/>
      <c r="Y146" s="98"/>
      <c r="Z146" s="894">
        <v>740</v>
      </c>
      <c r="AA146" s="895">
        <v>800</v>
      </c>
      <c r="AB146" s="609"/>
      <c r="AC146" s="609"/>
    </row>
    <row r="147" spans="1:29" s="1" customFormat="1" ht="14.25" customHeight="1" x14ac:dyDescent="0.25">
      <c r="A147" s="1981"/>
      <c r="B147" s="114" t="s">
        <v>14</v>
      </c>
      <c r="C147" s="83">
        <v>963</v>
      </c>
      <c r="D147" s="1518" t="s">
        <v>34</v>
      </c>
      <c r="E147" s="1587" t="s">
        <v>25</v>
      </c>
      <c r="F147" s="706" t="s">
        <v>252</v>
      </c>
      <c r="G147" s="1587" t="s">
        <v>227</v>
      </c>
      <c r="H147" s="680">
        <v>290</v>
      </c>
      <c r="I147" s="1727">
        <f>J147+N147+R147+Y147</f>
        <v>0</v>
      </c>
      <c r="J147" s="1073">
        <v>0</v>
      </c>
      <c r="K147" s="98"/>
      <c r="L147" s="156"/>
      <c r="M147" s="98"/>
      <c r="N147" s="1025">
        <v>0</v>
      </c>
      <c r="O147" s="98"/>
      <c r="P147" s="98"/>
      <c r="Q147" s="98"/>
      <c r="R147" s="1025">
        <v>0</v>
      </c>
      <c r="S147" s="222"/>
      <c r="T147" s="156"/>
      <c r="U147" s="234"/>
      <c r="V147" s="1025">
        <v>0</v>
      </c>
      <c r="W147" s="98"/>
      <c r="X147" s="156"/>
      <c r="Y147" s="98"/>
      <c r="Z147" s="894"/>
      <c r="AA147" s="895"/>
      <c r="AB147" s="609"/>
      <c r="AC147" s="609"/>
    </row>
    <row r="148" spans="1:29" s="1" customFormat="1" ht="14.25" customHeight="1" x14ac:dyDescent="0.25">
      <c r="A148" s="1981"/>
      <c r="B148" s="121" t="s">
        <v>15</v>
      </c>
      <c r="C148" s="81">
        <v>963</v>
      </c>
      <c r="D148" s="1524" t="s">
        <v>34</v>
      </c>
      <c r="E148" s="1596" t="s">
        <v>25</v>
      </c>
      <c r="F148" s="718" t="s">
        <v>252</v>
      </c>
      <c r="G148" s="1596" t="s">
        <v>227</v>
      </c>
      <c r="H148" s="681">
        <v>300</v>
      </c>
      <c r="I148" s="1729">
        <f>I149</f>
        <v>349.2</v>
      </c>
      <c r="J148" s="1033">
        <f t="shared" ref="J148:AA148" si="82">J149</f>
        <v>0</v>
      </c>
      <c r="K148" s="82">
        <f t="shared" si="82"/>
        <v>0</v>
      </c>
      <c r="L148" s="82">
        <f t="shared" si="82"/>
        <v>0</v>
      </c>
      <c r="M148" s="82">
        <f t="shared" si="82"/>
        <v>0</v>
      </c>
      <c r="N148" s="1033">
        <f t="shared" si="82"/>
        <v>349.2</v>
      </c>
      <c r="O148" s="82">
        <f t="shared" si="82"/>
        <v>0</v>
      </c>
      <c r="P148" s="82">
        <f t="shared" si="82"/>
        <v>349.2</v>
      </c>
      <c r="Q148" s="82">
        <f t="shared" si="82"/>
        <v>0</v>
      </c>
      <c r="R148" s="1033">
        <f t="shared" si="82"/>
        <v>0</v>
      </c>
      <c r="S148" s="82">
        <f t="shared" si="82"/>
        <v>0</v>
      </c>
      <c r="T148" s="82">
        <f t="shared" si="82"/>
        <v>0</v>
      </c>
      <c r="U148" s="82">
        <f t="shared" si="82"/>
        <v>0</v>
      </c>
      <c r="V148" s="1033">
        <f t="shared" si="82"/>
        <v>0</v>
      </c>
      <c r="W148" s="82">
        <f t="shared" si="82"/>
        <v>0</v>
      </c>
      <c r="X148" s="82">
        <f t="shared" si="82"/>
        <v>0</v>
      </c>
      <c r="Y148" s="82">
        <f t="shared" si="82"/>
        <v>0</v>
      </c>
      <c r="Z148" s="284">
        <f t="shared" si="82"/>
        <v>6512</v>
      </c>
      <c r="AA148" s="284">
        <f t="shared" si="82"/>
        <v>0</v>
      </c>
      <c r="AB148" s="609"/>
      <c r="AC148" s="609"/>
    </row>
    <row r="149" spans="1:29" s="1" customFormat="1" ht="15.75" customHeight="1" thickBot="1" x14ac:dyDescent="0.3">
      <c r="A149" s="1990"/>
      <c r="B149" s="51" t="s">
        <v>18</v>
      </c>
      <c r="C149" s="106">
        <v>963</v>
      </c>
      <c r="D149" s="1520" t="s">
        <v>34</v>
      </c>
      <c r="E149" s="1590" t="s">
        <v>25</v>
      </c>
      <c r="F149" s="1536" t="s">
        <v>252</v>
      </c>
      <c r="G149" s="1590" t="s">
        <v>227</v>
      </c>
      <c r="H149" s="1687">
        <v>340</v>
      </c>
      <c r="I149" s="1763">
        <f>J149+N149+R149+V149</f>
        <v>349.2</v>
      </c>
      <c r="J149" s="1091">
        <f>K149+L149+M149</f>
        <v>0</v>
      </c>
      <c r="K149" s="273"/>
      <c r="L149" s="365"/>
      <c r="M149" s="273"/>
      <c r="N149" s="1087">
        <f>O149+P149+Q149</f>
        <v>349.2</v>
      </c>
      <c r="O149" s="273"/>
      <c r="P149" s="273">
        <v>349.2</v>
      </c>
      <c r="Q149" s="1036">
        <v>0</v>
      </c>
      <c r="R149" s="1034">
        <f>S149+T149+U149</f>
        <v>0</v>
      </c>
      <c r="S149" s="1036"/>
      <c r="T149" s="1035"/>
      <c r="U149" s="1036"/>
      <c r="V149" s="1034">
        <f>W149+X149+Y149</f>
        <v>0</v>
      </c>
      <c r="W149" s="1036"/>
      <c r="X149" s="1035"/>
      <c r="Y149" s="1036">
        <v>0</v>
      </c>
      <c r="Z149" s="896">
        <v>6512</v>
      </c>
      <c r="AA149" s="897"/>
      <c r="AB149" s="609"/>
      <c r="AC149" s="609"/>
    </row>
    <row r="150" spans="1:29" s="1" customFormat="1" ht="30" thickBot="1" x14ac:dyDescent="0.3">
      <c r="A150" s="444" t="s">
        <v>20</v>
      </c>
      <c r="B150" s="445" t="s">
        <v>319</v>
      </c>
      <c r="C150" s="446">
        <v>963</v>
      </c>
      <c r="D150" s="448" t="s">
        <v>25</v>
      </c>
      <c r="E150" s="447" t="s">
        <v>26</v>
      </c>
      <c r="F150" s="1432" t="s">
        <v>28</v>
      </c>
      <c r="G150" s="447" t="s">
        <v>29</v>
      </c>
      <c r="H150" s="1432" t="s">
        <v>29</v>
      </c>
      <c r="I150" s="1718">
        <f>I151</f>
        <v>45078</v>
      </c>
      <c r="J150" s="302">
        <f t="shared" ref="J150:AA150" si="83">J151</f>
        <v>11250</v>
      </c>
      <c r="K150" s="302">
        <f t="shared" si="83"/>
        <v>3750</v>
      </c>
      <c r="L150" s="302">
        <f t="shared" si="83"/>
        <v>3750</v>
      </c>
      <c r="M150" s="302">
        <f t="shared" si="83"/>
        <v>3750</v>
      </c>
      <c r="N150" s="302">
        <f t="shared" si="83"/>
        <v>11250</v>
      </c>
      <c r="O150" s="302">
        <f t="shared" si="83"/>
        <v>3750</v>
      </c>
      <c r="P150" s="302">
        <f t="shared" si="83"/>
        <v>0</v>
      </c>
      <c r="Q150" s="302">
        <f t="shared" si="83"/>
        <v>7500</v>
      </c>
      <c r="R150" s="302">
        <f t="shared" si="83"/>
        <v>11250</v>
      </c>
      <c r="S150" s="302">
        <f t="shared" si="83"/>
        <v>3750</v>
      </c>
      <c r="T150" s="302">
        <f t="shared" si="83"/>
        <v>3712</v>
      </c>
      <c r="U150" s="302">
        <f t="shared" si="83"/>
        <v>3788</v>
      </c>
      <c r="V150" s="302">
        <f t="shared" si="83"/>
        <v>11328</v>
      </c>
      <c r="W150" s="302">
        <f t="shared" si="83"/>
        <v>3750</v>
      </c>
      <c r="X150" s="302">
        <f t="shared" si="83"/>
        <v>3750</v>
      </c>
      <c r="Y150" s="302">
        <f t="shared" si="83"/>
        <v>3828</v>
      </c>
      <c r="Z150" s="302">
        <f t="shared" si="83"/>
        <v>45078</v>
      </c>
      <c r="AA150" s="302">
        <f t="shared" si="83"/>
        <v>45078</v>
      </c>
      <c r="AB150" s="609"/>
      <c r="AC150" s="609"/>
    </row>
    <row r="151" spans="1:29" s="1" customFormat="1" ht="57" x14ac:dyDescent="0.25">
      <c r="A151" s="1980" t="s">
        <v>21</v>
      </c>
      <c r="B151" s="941" t="s">
        <v>320</v>
      </c>
      <c r="C151" s="942">
        <v>963</v>
      </c>
      <c r="D151" s="1547" t="s">
        <v>25</v>
      </c>
      <c r="E151" s="1616" t="s">
        <v>27</v>
      </c>
      <c r="F151" s="674" t="s">
        <v>305</v>
      </c>
      <c r="G151" s="1616" t="s">
        <v>29</v>
      </c>
      <c r="H151" s="674" t="s">
        <v>29</v>
      </c>
      <c r="I151" s="1735">
        <f>I152</f>
        <v>45078</v>
      </c>
      <c r="J151" s="411">
        <f t="shared" ref="J151:X151" si="84">J152</f>
        <v>11250</v>
      </c>
      <c r="K151" s="411">
        <f t="shared" si="84"/>
        <v>3750</v>
      </c>
      <c r="L151" s="411">
        <f t="shared" si="84"/>
        <v>3750</v>
      </c>
      <c r="M151" s="411">
        <f t="shared" si="84"/>
        <v>3750</v>
      </c>
      <c r="N151" s="411">
        <f t="shared" si="84"/>
        <v>11250</v>
      </c>
      <c r="O151" s="411">
        <f t="shared" si="84"/>
        <v>3750</v>
      </c>
      <c r="P151" s="411">
        <f t="shared" si="84"/>
        <v>0</v>
      </c>
      <c r="Q151" s="411">
        <f t="shared" si="84"/>
        <v>7500</v>
      </c>
      <c r="R151" s="411">
        <f t="shared" si="84"/>
        <v>11250</v>
      </c>
      <c r="S151" s="411">
        <f t="shared" si="84"/>
        <v>3750</v>
      </c>
      <c r="T151" s="411">
        <f t="shared" si="84"/>
        <v>3712</v>
      </c>
      <c r="U151" s="411">
        <f t="shared" si="84"/>
        <v>3788</v>
      </c>
      <c r="V151" s="411">
        <f t="shared" si="84"/>
        <v>11328</v>
      </c>
      <c r="W151" s="411">
        <f t="shared" si="84"/>
        <v>3750</v>
      </c>
      <c r="X151" s="411">
        <f t="shared" si="84"/>
        <v>3750</v>
      </c>
      <c r="Y151" s="411">
        <f t="shared" ref="W151:AA153" si="85">Y152</f>
        <v>3828</v>
      </c>
      <c r="Z151" s="411">
        <f t="shared" si="85"/>
        <v>45078</v>
      </c>
      <c r="AA151" s="411">
        <f t="shared" si="85"/>
        <v>45078</v>
      </c>
      <c r="AB151" s="609"/>
      <c r="AC151" s="609"/>
    </row>
    <row r="152" spans="1:29" s="2" customFormat="1" ht="18" x14ac:dyDescent="0.25">
      <c r="A152" s="1981"/>
      <c r="B152" s="938" t="s">
        <v>96</v>
      </c>
      <c r="C152" s="940">
        <v>963</v>
      </c>
      <c r="D152" s="1519" t="s">
        <v>25</v>
      </c>
      <c r="E152" s="1588" t="s">
        <v>27</v>
      </c>
      <c r="F152" s="866" t="s">
        <v>305</v>
      </c>
      <c r="G152" s="1588" t="s">
        <v>273</v>
      </c>
      <c r="H152" s="866" t="s">
        <v>29</v>
      </c>
      <c r="I152" s="1736">
        <f>I153</f>
        <v>45078</v>
      </c>
      <c r="J152" s="1052">
        <f>J153</f>
        <v>11250</v>
      </c>
      <c r="K152" s="1054">
        <f t="shared" ref="K152:N153" si="86">K153</f>
        <v>3750</v>
      </c>
      <c r="L152" s="1054">
        <f t="shared" si="86"/>
        <v>3750</v>
      </c>
      <c r="M152" s="1054">
        <f t="shared" si="86"/>
        <v>3750</v>
      </c>
      <c r="N152" s="1052">
        <f t="shared" si="86"/>
        <v>11250</v>
      </c>
      <c r="O152" s="1054">
        <f t="shared" ref="O152:R153" si="87">O153</f>
        <v>3750</v>
      </c>
      <c r="P152" s="1054">
        <f t="shared" si="87"/>
        <v>0</v>
      </c>
      <c r="Q152" s="1054">
        <f t="shared" si="87"/>
        <v>7500</v>
      </c>
      <c r="R152" s="1052">
        <f t="shared" si="87"/>
        <v>11250</v>
      </c>
      <c r="S152" s="1054">
        <f t="shared" ref="S152:V153" si="88">S153</f>
        <v>3750</v>
      </c>
      <c r="T152" s="1054">
        <f t="shared" si="88"/>
        <v>3712</v>
      </c>
      <c r="U152" s="1054">
        <f t="shared" si="88"/>
        <v>3788</v>
      </c>
      <c r="V152" s="1052">
        <f t="shared" si="88"/>
        <v>11328</v>
      </c>
      <c r="W152" s="1054">
        <f t="shared" si="85"/>
        <v>3750</v>
      </c>
      <c r="X152" s="1054">
        <f t="shared" si="85"/>
        <v>3750</v>
      </c>
      <c r="Y152" s="1054">
        <f t="shared" si="85"/>
        <v>3828</v>
      </c>
      <c r="Z152" s="1059">
        <f t="shared" si="85"/>
        <v>45078</v>
      </c>
      <c r="AA152" s="1059">
        <f t="shared" si="85"/>
        <v>45078</v>
      </c>
      <c r="AB152" s="609"/>
      <c r="AC152" s="609"/>
    </row>
    <row r="153" spans="1:29" s="2" customFormat="1" ht="15.75" customHeight="1" x14ac:dyDescent="0.25">
      <c r="A153" s="1981"/>
      <c r="B153" s="938" t="s">
        <v>53</v>
      </c>
      <c r="C153" s="939">
        <v>963</v>
      </c>
      <c r="D153" s="1519" t="s">
        <v>25</v>
      </c>
      <c r="E153" s="1588" t="s">
        <v>27</v>
      </c>
      <c r="F153" s="939">
        <v>9994302</v>
      </c>
      <c r="G153" s="1588" t="s">
        <v>273</v>
      </c>
      <c r="H153" s="866" t="s">
        <v>55</v>
      </c>
      <c r="I153" s="1736">
        <f>I154</f>
        <v>45078</v>
      </c>
      <c r="J153" s="1052">
        <f>J154</f>
        <v>11250</v>
      </c>
      <c r="K153" s="1054">
        <f t="shared" si="86"/>
        <v>3750</v>
      </c>
      <c r="L153" s="1054">
        <f t="shared" si="86"/>
        <v>3750</v>
      </c>
      <c r="M153" s="1054">
        <f t="shared" si="86"/>
        <v>3750</v>
      </c>
      <c r="N153" s="1052">
        <f t="shared" si="86"/>
        <v>11250</v>
      </c>
      <c r="O153" s="1054">
        <f t="shared" si="87"/>
        <v>3750</v>
      </c>
      <c r="P153" s="1054">
        <f t="shared" si="87"/>
        <v>0</v>
      </c>
      <c r="Q153" s="1054">
        <f t="shared" si="87"/>
        <v>7500</v>
      </c>
      <c r="R153" s="1052">
        <f t="shared" si="87"/>
        <v>11250</v>
      </c>
      <c r="S153" s="1054">
        <f t="shared" si="88"/>
        <v>3750</v>
      </c>
      <c r="T153" s="1054">
        <f t="shared" si="88"/>
        <v>3712</v>
      </c>
      <c r="U153" s="1054">
        <f t="shared" si="88"/>
        <v>3788</v>
      </c>
      <c r="V153" s="1052">
        <f t="shared" si="88"/>
        <v>11328</v>
      </c>
      <c r="W153" s="1054">
        <f t="shared" si="85"/>
        <v>3750</v>
      </c>
      <c r="X153" s="1054">
        <f t="shared" si="85"/>
        <v>3750</v>
      </c>
      <c r="Y153" s="1054">
        <f t="shared" si="85"/>
        <v>3828</v>
      </c>
      <c r="Z153" s="1059">
        <f t="shared" si="85"/>
        <v>45078</v>
      </c>
      <c r="AA153" s="1059">
        <f t="shared" si="85"/>
        <v>45078</v>
      </c>
      <c r="AB153" s="609"/>
      <c r="AC153" s="609"/>
    </row>
    <row r="154" spans="1:29" s="2" customFormat="1" ht="19.5" customHeight="1" x14ac:dyDescent="0.25">
      <c r="A154" s="1981"/>
      <c r="B154" s="937" t="s">
        <v>281</v>
      </c>
      <c r="C154" s="878">
        <v>963</v>
      </c>
      <c r="D154" s="1548" t="s">
        <v>25</v>
      </c>
      <c r="E154" s="1606" t="s">
        <v>27</v>
      </c>
      <c r="F154" s="1659">
        <v>9994302</v>
      </c>
      <c r="G154" s="1606" t="s">
        <v>273</v>
      </c>
      <c r="H154" s="1321" t="s">
        <v>274</v>
      </c>
      <c r="I154" s="1764">
        <f>I155</f>
        <v>45078</v>
      </c>
      <c r="J154" s="1131">
        <f t="shared" ref="J154:AA154" si="89">J155</f>
        <v>11250</v>
      </c>
      <c r="K154" s="759">
        <f t="shared" si="89"/>
        <v>3750</v>
      </c>
      <c r="L154" s="1132">
        <f t="shared" si="89"/>
        <v>3750</v>
      </c>
      <c r="M154" s="759">
        <f t="shared" si="89"/>
        <v>3750</v>
      </c>
      <c r="N154" s="1133">
        <f t="shared" si="89"/>
        <v>11250</v>
      </c>
      <c r="O154" s="759">
        <f t="shared" si="89"/>
        <v>3750</v>
      </c>
      <c r="P154" s="1134">
        <f t="shared" si="89"/>
        <v>0</v>
      </c>
      <c r="Q154" s="759">
        <f t="shared" si="89"/>
        <v>7500</v>
      </c>
      <c r="R154" s="879">
        <f t="shared" si="89"/>
        <v>11250</v>
      </c>
      <c r="S154" s="759">
        <f t="shared" si="89"/>
        <v>3750</v>
      </c>
      <c r="T154" s="1132">
        <f t="shared" si="89"/>
        <v>3712</v>
      </c>
      <c r="U154" s="759">
        <f t="shared" si="89"/>
        <v>3788</v>
      </c>
      <c r="V154" s="1131">
        <f t="shared" si="89"/>
        <v>11328</v>
      </c>
      <c r="W154" s="759">
        <f t="shared" si="89"/>
        <v>3750</v>
      </c>
      <c r="X154" s="1132">
        <f t="shared" si="89"/>
        <v>3750</v>
      </c>
      <c r="Y154" s="759">
        <f t="shared" si="89"/>
        <v>3828</v>
      </c>
      <c r="Z154" s="1135">
        <f t="shared" si="89"/>
        <v>45078</v>
      </c>
      <c r="AA154" s="929">
        <f t="shared" si="89"/>
        <v>45078</v>
      </c>
      <c r="AB154" s="609"/>
      <c r="AC154" s="609"/>
    </row>
    <row r="155" spans="1:29" s="1" customFormat="1" ht="45" customHeight="1" thickBot="1" x14ac:dyDescent="0.3">
      <c r="A155" s="1981"/>
      <c r="B155" s="727" t="s">
        <v>342</v>
      </c>
      <c r="C155" s="936">
        <v>963</v>
      </c>
      <c r="D155" s="1529" t="s">
        <v>25</v>
      </c>
      <c r="E155" s="1600" t="s">
        <v>27</v>
      </c>
      <c r="F155" s="936">
        <v>9994302</v>
      </c>
      <c r="G155" s="1600" t="s">
        <v>273</v>
      </c>
      <c r="H155" s="936">
        <v>251</v>
      </c>
      <c r="I155" s="1765">
        <f>J155+N155+R155+V155</f>
        <v>45078</v>
      </c>
      <c r="J155" s="1136">
        <f>K155+L155+M155</f>
        <v>11250</v>
      </c>
      <c r="K155" s="1137">
        <v>3750</v>
      </c>
      <c r="L155" s="1138">
        <v>3750</v>
      </c>
      <c r="M155" s="578">
        <v>3750</v>
      </c>
      <c r="N155" s="686">
        <f>O155+P155+Q155</f>
        <v>11250</v>
      </c>
      <c r="O155" s="1137">
        <v>3750</v>
      </c>
      <c r="P155" s="1351">
        <v>0</v>
      </c>
      <c r="Q155" s="578">
        <v>7500</v>
      </c>
      <c r="R155" s="588">
        <f>S155+T155+U155</f>
        <v>11250</v>
      </c>
      <c r="S155" s="1137">
        <v>3750</v>
      </c>
      <c r="T155" s="1138">
        <v>3712</v>
      </c>
      <c r="U155" s="578">
        <v>3788</v>
      </c>
      <c r="V155" s="1139">
        <f>W155+X155+Y155</f>
        <v>11328</v>
      </c>
      <c r="W155" s="1137">
        <v>3750</v>
      </c>
      <c r="X155" s="1138">
        <v>3750</v>
      </c>
      <c r="Y155" s="578">
        <v>3828</v>
      </c>
      <c r="Z155" s="1140">
        <v>45078</v>
      </c>
      <c r="AA155" s="897">
        <v>45078</v>
      </c>
      <c r="AB155" s="609"/>
      <c r="AC155" s="609"/>
    </row>
    <row r="156" spans="1:29" s="1" customFormat="1" ht="18.75" hidden="1" thickBot="1" x14ac:dyDescent="0.3">
      <c r="A156" s="1982"/>
      <c r="B156" s="577"/>
      <c r="C156" s="412"/>
      <c r="D156" s="1517"/>
      <c r="E156" s="1586"/>
      <c r="F156" s="1660"/>
      <c r="G156" s="1586"/>
      <c r="H156" s="1660"/>
      <c r="I156" s="1766"/>
      <c r="J156" s="1142"/>
      <c r="K156" s="1142"/>
      <c r="L156" s="1142"/>
      <c r="M156" s="1143"/>
      <c r="N156" s="1141"/>
      <c r="O156" s="1144"/>
      <c r="P156" s="1144"/>
      <c r="Q156" s="1141"/>
      <c r="R156" s="1141"/>
      <c r="S156" s="1143"/>
      <c r="T156" s="1145"/>
      <c r="U156" s="1146"/>
      <c r="V156" s="1146"/>
      <c r="W156" s="1141"/>
      <c r="X156" s="1145"/>
      <c r="Y156" s="1141"/>
      <c r="Z156" s="830"/>
      <c r="AA156" s="489"/>
      <c r="AB156" s="609"/>
      <c r="AC156" s="609"/>
    </row>
    <row r="157" spans="1:29" s="1" customFormat="1" ht="3.75" customHeight="1" thickBot="1" x14ac:dyDescent="0.3">
      <c r="A157" s="257"/>
      <c r="B157" s="147"/>
      <c r="C157" s="130"/>
      <c r="D157" s="130"/>
      <c r="E157" s="1617"/>
      <c r="F157" s="1661"/>
      <c r="G157" s="1617"/>
      <c r="H157" s="1661"/>
      <c r="I157" s="1767"/>
      <c r="J157" s="1148"/>
      <c r="K157" s="1148"/>
      <c r="L157" s="1148"/>
      <c r="M157" s="1149"/>
      <c r="N157" s="1147"/>
      <c r="O157" s="1430"/>
      <c r="P157" s="1430"/>
      <c r="Q157" s="1147"/>
      <c r="R157" s="1147"/>
      <c r="S157" s="1149"/>
      <c r="T157" s="1150"/>
      <c r="U157" s="1151"/>
      <c r="V157" s="1151"/>
      <c r="W157" s="1147"/>
      <c r="X157" s="1150"/>
      <c r="Y157" s="1147"/>
      <c r="Z157" s="1151"/>
      <c r="AA157" s="1147"/>
      <c r="AB157" s="609"/>
      <c r="AC157" s="609"/>
    </row>
    <row r="158" spans="1:29" s="1" customFormat="1" ht="18.75" thickBot="1" x14ac:dyDescent="0.3">
      <c r="A158" s="444" t="s">
        <v>31</v>
      </c>
      <c r="B158" s="522" t="s">
        <v>288</v>
      </c>
      <c r="C158" s="446">
        <v>963</v>
      </c>
      <c r="D158" s="448" t="s">
        <v>30</v>
      </c>
      <c r="E158" s="447" t="s">
        <v>26</v>
      </c>
      <c r="F158" s="1432" t="s">
        <v>28</v>
      </c>
      <c r="G158" s="447" t="s">
        <v>29</v>
      </c>
      <c r="H158" s="1432" t="s">
        <v>29</v>
      </c>
      <c r="I158" s="1768">
        <f t="shared" ref="I158:AA158" si="90">I167+I159</f>
        <v>518250.89</v>
      </c>
      <c r="J158" s="1152">
        <f t="shared" si="90"/>
        <v>12832</v>
      </c>
      <c r="K158" s="1152">
        <f t="shared" si="90"/>
        <v>0</v>
      </c>
      <c r="L158" s="1152">
        <f t="shared" si="90"/>
        <v>0</v>
      </c>
      <c r="M158" s="1152">
        <f t="shared" si="90"/>
        <v>12832</v>
      </c>
      <c r="N158" s="1152">
        <f t="shared" si="90"/>
        <v>107389.55</v>
      </c>
      <c r="O158" s="1152">
        <f t="shared" si="90"/>
        <v>65103.55</v>
      </c>
      <c r="P158" s="1152">
        <f t="shared" si="90"/>
        <v>18569</v>
      </c>
      <c r="Q158" s="1152">
        <f t="shared" si="90"/>
        <v>23717</v>
      </c>
      <c r="R158" s="1152">
        <f t="shared" si="90"/>
        <v>337476.87</v>
      </c>
      <c r="S158" s="1434">
        <f t="shared" si="90"/>
        <v>199776.81</v>
      </c>
      <c r="T158" s="1152">
        <f t="shared" si="90"/>
        <v>123713</v>
      </c>
      <c r="U158" s="1435">
        <f t="shared" si="90"/>
        <v>13987.06</v>
      </c>
      <c r="V158" s="1435">
        <f t="shared" si="90"/>
        <v>60552.47</v>
      </c>
      <c r="W158" s="1152">
        <f t="shared" si="90"/>
        <v>0</v>
      </c>
      <c r="X158" s="1152">
        <f t="shared" si="90"/>
        <v>4980</v>
      </c>
      <c r="Y158" s="1152">
        <f t="shared" si="90"/>
        <v>55572.47</v>
      </c>
      <c r="Z158" s="1436">
        <f t="shared" si="90"/>
        <v>522327.83</v>
      </c>
      <c r="AA158" s="1433">
        <f t="shared" si="90"/>
        <v>466015.4</v>
      </c>
      <c r="AB158" s="609"/>
      <c r="AC158" s="609"/>
    </row>
    <row r="159" spans="1:29" s="1" customFormat="1" ht="29.25" x14ac:dyDescent="0.25">
      <c r="A159" s="1991" t="s">
        <v>224</v>
      </c>
      <c r="B159" s="880" t="s">
        <v>225</v>
      </c>
      <c r="C159" s="455">
        <v>963</v>
      </c>
      <c r="D159" s="1547" t="s">
        <v>30</v>
      </c>
      <c r="E159" s="1616" t="s">
        <v>27</v>
      </c>
      <c r="F159" s="674" t="s">
        <v>28</v>
      </c>
      <c r="G159" s="1616" t="s">
        <v>29</v>
      </c>
      <c r="H159" s="674" t="s">
        <v>29</v>
      </c>
      <c r="I159" s="1735">
        <f t="shared" ref="I159:R162" si="91">I160</f>
        <v>518250.89</v>
      </c>
      <c r="J159" s="1153">
        <f t="shared" si="91"/>
        <v>12832</v>
      </c>
      <c r="K159" s="1153">
        <f t="shared" si="91"/>
        <v>0</v>
      </c>
      <c r="L159" s="1153">
        <f t="shared" si="91"/>
        <v>0</v>
      </c>
      <c r="M159" s="411">
        <f t="shared" si="91"/>
        <v>12832</v>
      </c>
      <c r="N159" s="411">
        <f t="shared" si="91"/>
        <v>107389.55</v>
      </c>
      <c r="O159" s="411">
        <f t="shared" si="91"/>
        <v>65103.55</v>
      </c>
      <c r="P159" s="411">
        <f t="shared" si="91"/>
        <v>18569</v>
      </c>
      <c r="Q159" s="411">
        <f t="shared" si="91"/>
        <v>23717</v>
      </c>
      <c r="R159" s="411">
        <f t="shared" si="91"/>
        <v>337476.87</v>
      </c>
      <c r="S159" s="1154">
        <f t="shared" ref="S159:AA162" si="92">S160</f>
        <v>199776.81</v>
      </c>
      <c r="T159" s="411">
        <f t="shared" si="92"/>
        <v>123713</v>
      </c>
      <c r="U159" s="1154">
        <f t="shared" si="92"/>
        <v>13987.06</v>
      </c>
      <c r="V159" s="1153">
        <f t="shared" si="92"/>
        <v>60552.47</v>
      </c>
      <c r="W159" s="411">
        <f t="shared" si="92"/>
        <v>0</v>
      </c>
      <c r="X159" s="411">
        <f t="shared" si="92"/>
        <v>4980</v>
      </c>
      <c r="Y159" s="411">
        <f t="shared" si="92"/>
        <v>55572.47</v>
      </c>
      <c r="Z159" s="1153">
        <f t="shared" si="92"/>
        <v>522327.83</v>
      </c>
      <c r="AA159" s="411">
        <f t="shared" si="92"/>
        <v>466015.4</v>
      </c>
      <c r="AB159" s="609"/>
      <c r="AC159" s="609"/>
    </row>
    <row r="160" spans="1:29" s="1" customFormat="1" ht="43.5" x14ac:dyDescent="0.25">
      <c r="A160" s="1983"/>
      <c r="B160" s="881" t="s">
        <v>251</v>
      </c>
      <c r="C160" s="412">
        <v>963</v>
      </c>
      <c r="D160" s="1517" t="s">
        <v>30</v>
      </c>
      <c r="E160" s="1586" t="s">
        <v>27</v>
      </c>
      <c r="F160" s="675" t="s">
        <v>371</v>
      </c>
      <c r="G160" s="1586" t="s">
        <v>29</v>
      </c>
      <c r="H160" s="675" t="s">
        <v>29</v>
      </c>
      <c r="I160" s="1736">
        <f>I161</f>
        <v>518250.89</v>
      </c>
      <c r="J160" s="1052">
        <f t="shared" si="91"/>
        <v>12832</v>
      </c>
      <c r="K160" s="1054">
        <f t="shared" si="91"/>
        <v>0</v>
      </c>
      <c r="L160" s="1054">
        <f t="shared" si="91"/>
        <v>0</v>
      </c>
      <c r="M160" s="1054">
        <f t="shared" si="91"/>
        <v>12832</v>
      </c>
      <c r="N160" s="1052">
        <f t="shared" si="91"/>
        <v>107389.55</v>
      </c>
      <c r="O160" s="1054">
        <f t="shared" si="91"/>
        <v>65103.55</v>
      </c>
      <c r="P160" s="1054">
        <f t="shared" si="91"/>
        <v>18569</v>
      </c>
      <c r="Q160" s="1054">
        <f t="shared" si="91"/>
        <v>23717</v>
      </c>
      <c r="R160" s="1052">
        <f t="shared" si="91"/>
        <v>337476.87</v>
      </c>
      <c r="S160" s="1054">
        <f t="shared" si="92"/>
        <v>199776.81</v>
      </c>
      <c r="T160" s="1054">
        <f t="shared" si="92"/>
        <v>123713</v>
      </c>
      <c r="U160" s="1054">
        <f t="shared" si="92"/>
        <v>13987.06</v>
      </c>
      <c r="V160" s="1052">
        <f t="shared" si="92"/>
        <v>60552.47</v>
      </c>
      <c r="W160" s="1054">
        <f t="shared" si="92"/>
        <v>0</v>
      </c>
      <c r="X160" s="1054">
        <f t="shared" si="92"/>
        <v>4980</v>
      </c>
      <c r="Y160" s="1054">
        <f t="shared" si="92"/>
        <v>55572.47</v>
      </c>
      <c r="Z160" s="1059">
        <f t="shared" si="92"/>
        <v>522327.83</v>
      </c>
      <c r="AA160" s="1059">
        <f t="shared" si="92"/>
        <v>466015.4</v>
      </c>
      <c r="AB160" s="609"/>
      <c r="AC160" s="609"/>
    </row>
    <row r="161" spans="1:29" s="1" customFormat="1" ht="40.5" x14ac:dyDescent="0.25">
      <c r="A161" s="1983"/>
      <c r="B161" s="968" t="s">
        <v>289</v>
      </c>
      <c r="C161" s="412">
        <v>963</v>
      </c>
      <c r="D161" s="1517" t="s">
        <v>30</v>
      </c>
      <c r="E161" s="1586" t="s">
        <v>27</v>
      </c>
      <c r="F161" s="675" t="s">
        <v>371</v>
      </c>
      <c r="G161" s="1586" t="s">
        <v>227</v>
      </c>
      <c r="H161" s="675" t="s">
        <v>29</v>
      </c>
      <c r="I161" s="1736">
        <f>I162+I181</f>
        <v>518250.89</v>
      </c>
      <c r="J161" s="1052">
        <f t="shared" ref="J161:AA161" si="93">J162+J181</f>
        <v>12832</v>
      </c>
      <c r="K161" s="1054">
        <f t="shared" si="93"/>
        <v>0</v>
      </c>
      <c r="L161" s="1054">
        <f t="shared" si="93"/>
        <v>0</v>
      </c>
      <c r="M161" s="1054">
        <f t="shared" si="93"/>
        <v>12832</v>
      </c>
      <c r="N161" s="1052">
        <f t="shared" si="93"/>
        <v>107389.55</v>
      </c>
      <c r="O161" s="1054">
        <f t="shared" si="93"/>
        <v>65103.55</v>
      </c>
      <c r="P161" s="1054">
        <f t="shared" si="93"/>
        <v>18569</v>
      </c>
      <c r="Q161" s="1054">
        <f t="shared" si="93"/>
        <v>23717</v>
      </c>
      <c r="R161" s="1052">
        <f t="shared" si="93"/>
        <v>337476.87</v>
      </c>
      <c r="S161" s="1054">
        <f t="shared" si="93"/>
        <v>199776.81</v>
      </c>
      <c r="T161" s="1054">
        <f t="shared" si="93"/>
        <v>123713</v>
      </c>
      <c r="U161" s="1054">
        <f t="shared" si="93"/>
        <v>13987.06</v>
      </c>
      <c r="V161" s="1052">
        <f t="shared" si="93"/>
        <v>60552.47</v>
      </c>
      <c r="W161" s="1054">
        <f t="shared" si="93"/>
        <v>0</v>
      </c>
      <c r="X161" s="1054">
        <f t="shared" si="93"/>
        <v>4980</v>
      </c>
      <c r="Y161" s="1054">
        <f t="shared" si="93"/>
        <v>55572.47</v>
      </c>
      <c r="Z161" s="1059">
        <f t="shared" si="93"/>
        <v>522327.83</v>
      </c>
      <c r="AA161" s="1059">
        <f t="shared" si="93"/>
        <v>466015.4</v>
      </c>
      <c r="AB161" s="609"/>
      <c r="AC161" s="609"/>
    </row>
    <row r="162" spans="1:29" s="1" customFormat="1" ht="15.75" customHeight="1" x14ac:dyDescent="0.25">
      <c r="A162" s="1983"/>
      <c r="B162" s="244" t="s">
        <v>53</v>
      </c>
      <c r="C162" s="412">
        <v>963</v>
      </c>
      <c r="D162" s="1517" t="s">
        <v>30</v>
      </c>
      <c r="E162" s="1586" t="s">
        <v>27</v>
      </c>
      <c r="F162" s="675" t="s">
        <v>371</v>
      </c>
      <c r="G162" s="1586" t="s">
        <v>227</v>
      </c>
      <c r="H162" s="675" t="s">
        <v>55</v>
      </c>
      <c r="I162" s="1736">
        <f>I163</f>
        <v>513270.89</v>
      </c>
      <c r="J162" s="1053">
        <f t="shared" si="91"/>
        <v>12832</v>
      </c>
      <c r="K162" s="1057">
        <f t="shared" si="91"/>
        <v>0</v>
      </c>
      <c r="L162" s="1057">
        <f t="shared" si="91"/>
        <v>0</v>
      </c>
      <c r="M162" s="1054">
        <f t="shared" si="91"/>
        <v>12832</v>
      </c>
      <c r="N162" s="1052">
        <f t="shared" si="91"/>
        <v>107389.55</v>
      </c>
      <c r="O162" s="759">
        <f t="shared" si="91"/>
        <v>65103.55</v>
      </c>
      <c r="P162" s="759">
        <f t="shared" si="91"/>
        <v>18569</v>
      </c>
      <c r="Q162" s="1054">
        <f t="shared" si="91"/>
        <v>23717</v>
      </c>
      <c r="R162" s="1052">
        <f t="shared" si="91"/>
        <v>337476.87</v>
      </c>
      <c r="S162" s="1055">
        <f t="shared" si="92"/>
        <v>199776.81</v>
      </c>
      <c r="T162" s="1054">
        <f t="shared" si="92"/>
        <v>123713</v>
      </c>
      <c r="U162" s="1055">
        <f t="shared" si="92"/>
        <v>13987.06</v>
      </c>
      <c r="V162" s="1053">
        <f t="shared" si="92"/>
        <v>55572.47</v>
      </c>
      <c r="W162" s="1054">
        <f t="shared" si="92"/>
        <v>0</v>
      </c>
      <c r="X162" s="1054">
        <f t="shared" si="92"/>
        <v>0</v>
      </c>
      <c r="Y162" s="1054">
        <f t="shared" si="92"/>
        <v>55572.47</v>
      </c>
      <c r="Z162" s="1058">
        <f t="shared" si="92"/>
        <v>522327.83</v>
      </c>
      <c r="AA162" s="1059">
        <f t="shared" si="92"/>
        <v>466015.4</v>
      </c>
      <c r="AB162" s="609"/>
      <c r="AC162" s="609"/>
    </row>
    <row r="163" spans="1:29" s="1" customFormat="1" ht="13.5" customHeight="1" x14ac:dyDescent="0.25">
      <c r="A163" s="1983"/>
      <c r="B163" s="968" t="s">
        <v>300</v>
      </c>
      <c r="C163" s="412">
        <v>963</v>
      </c>
      <c r="D163" s="1517" t="s">
        <v>30</v>
      </c>
      <c r="E163" s="1586" t="s">
        <v>27</v>
      </c>
      <c r="F163" s="675" t="s">
        <v>371</v>
      </c>
      <c r="G163" s="1586" t="s">
        <v>227</v>
      </c>
      <c r="H163" s="675" t="s">
        <v>56</v>
      </c>
      <c r="I163" s="1736">
        <f>I165+I180+I164</f>
        <v>513270.89</v>
      </c>
      <c r="J163" s="1052">
        <f t="shared" ref="J163:Y163" si="94">J165+J180+J164</f>
        <v>12832</v>
      </c>
      <c r="K163" s="1054">
        <f t="shared" si="94"/>
        <v>0</v>
      </c>
      <c r="L163" s="1054">
        <f t="shared" si="94"/>
        <v>0</v>
      </c>
      <c r="M163" s="1054">
        <f t="shared" si="94"/>
        <v>12832</v>
      </c>
      <c r="N163" s="1052">
        <f t="shared" si="94"/>
        <v>107389.55</v>
      </c>
      <c r="O163" s="1054">
        <f t="shared" si="94"/>
        <v>65103.55</v>
      </c>
      <c r="P163" s="1054">
        <f t="shared" si="94"/>
        <v>18569</v>
      </c>
      <c r="Q163" s="1054">
        <f t="shared" si="94"/>
        <v>23717</v>
      </c>
      <c r="R163" s="1052">
        <f t="shared" si="94"/>
        <v>337476.87</v>
      </c>
      <c r="S163" s="1054">
        <f t="shared" si="94"/>
        <v>199776.81</v>
      </c>
      <c r="T163" s="1054">
        <f t="shared" si="94"/>
        <v>123713</v>
      </c>
      <c r="U163" s="1054">
        <f t="shared" si="94"/>
        <v>13987.06</v>
      </c>
      <c r="V163" s="1052">
        <f t="shared" si="94"/>
        <v>55572.47</v>
      </c>
      <c r="W163" s="1054">
        <f t="shared" si="94"/>
        <v>0</v>
      </c>
      <c r="X163" s="1054">
        <f t="shared" si="94"/>
        <v>0</v>
      </c>
      <c r="Y163" s="1054">
        <f t="shared" si="94"/>
        <v>55572.47</v>
      </c>
      <c r="Z163" s="1059">
        <f>Z165+Z180</f>
        <v>522327.83</v>
      </c>
      <c r="AA163" s="1059">
        <f>AA165+AA180</f>
        <v>466015.4</v>
      </c>
      <c r="AB163" s="609"/>
      <c r="AC163" s="609"/>
    </row>
    <row r="164" spans="1:29" s="1" customFormat="1" ht="17.25" customHeight="1" x14ac:dyDescent="0.25">
      <c r="A164" s="1983"/>
      <c r="B164" s="969" t="s">
        <v>316</v>
      </c>
      <c r="C164" s="878">
        <v>963</v>
      </c>
      <c r="D164" s="1548" t="s">
        <v>30</v>
      </c>
      <c r="E164" s="1606" t="s">
        <v>27</v>
      </c>
      <c r="F164" s="866" t="s">
        <v>371</v>
      </c>
      <c r="G164" s="1606" t="s">
        <v>227</v>
      </c>
      <c r="H164" s="675" t="s">
        <v>108</v>
      </c>
      <c r="I164" s="1764">
        <f>J164+N164+R164+V164</f>
        <v>43308</v>
      </c>
      <c r="J164" s="1032">
        <f>K164+L164+M164</f>
        <v>12832</v>
      </c>
      <c r="K164" s="1057"/>
      <c r="L164" s="1057"/>
      <c r="M164" s="1054">
        <v>12832</v>
      </c>
      <c r="N164" s="1030">
        <f>O164+P164+Q164</f>
        <v>30476</v>
      </c>
      <c r="O164" s="1054">
        <v>30476</v>
      </c>
      <c r="P164" s="1054"/>
      <c r="Q164" s="1054">
        <v>0</v>
      </c>
      <c r="R164" s="1052">
        <f>S164+T164+U164</f>
        <v>0</v>
      </c>
      <c r="S164" s="1055"/>
      <c r="T164" s="1054"/>
      <c r="U164" s="1055"/>
      <c r="V164" s="1053">
        <f>W164+X164+Y164</f>
        <v>0</v>
      </c>
      <c r="W164" s="1054">
        <v>0</v>
      </c>
      <c r="X164" s="1055"/>
      <c r="Y164" s="1054"/>
      <c r="Z164" s="1058"/>
      <c r="AA164" s="1059"/>
      <c r="AB164" s="609"/>
      <c r="AC164" s="609"/>
    </row>
    <row r="165" spans="1:29" s="1" customFormat="1" ht="30" customHeight="1" x14ac:dyDescent="0.25">
      <c r="A165" s="1983"/>
      <c r="B165" s="1320" t="s">
        <v>301</v>
      </c>
      <c r="C165" s="878">
        <v>963</v>
      </c>
      <c r="D165" s="1548" t="s">
        <v>30</v>
      </c>
      <c r="E165" s="1606" t="s">
        <v>27</v>
      </c>
      <c r="F165" s="866" t="s">
        <v>371</v>
      </c>
      <c r="G165" s="1606" t="s">
        <v>227</v>
      </c>
      <c r="H165" s="1321" t="s">
        <v>40</v>
      </c>
      <c r="I165" s="1764">
        <f>J165+N165+R165+V165</f>
        <v>469962.89</v>
      </c>
      <c r="J165" s="1032">
        <f>K165+L165+M165</f>
        <v>0</v>
      </c>
      <c r="K165" s="829">
        <v>0</v>
      </c>
      <c r="L165" s="829">
        <v>0</v>
      </c>
      <c r="M165" s="488">
        <v>0</v>
      </c>
      <c r="N165" s="1030">
        <f>O165+P165+Q165</f>
        <v>76913.55</v>
      </c>
      <c r="O165" s="488">
        <v>34627.550000000003</v>
      </c>
      <c r="P165" s="829">
        <v>18569</v>
      </c>
      <c r="Q165" s="488">
        <v>23717</v>
      </c>
      <c r="R165" s="1030">
        <f>S165+T165+U165</f>
        <v>337476.87</v>
      </c>
      <c r="S165" s="829">
        <v>199776.81</v>
      </c>
      <c r="T165" s="829">
        <v>123713</v>
      </c>
      <c r="U165" s="488">
        <v>13987.06</v>
      </c>
      <c r="V165" s="1032">
        <f>W165+X165+Y165</f>
        <v>55572.47</v>
      </c>
      <c r="W165" s="829"/>
      <c r="X165" s="1134"/>
      <c r="Y165" s="488">
        <v>55572.47</v>
      </c>
      <c r="Z165" s="894">
        <v>522327.83</v>
      </c>
      <c r="AA165" s="895">
        <v>466015.4</v>
      </c>
      <c r="AB165" s="609"/>
      <c r="AC165" s="609"/>
    </row>
    <row r="166" spans="1:29" s="1" customFormat="1" ht="8.25" hidden="1" customHeight="1" thickBot="1" x14ac:dyDescent="0.3">
      <c r="A166" s="1983"/>
      <c r="B166" s="970"/>
      <c r="C166" s="123"/>
      <c r="D166" s="1549"/>
      <c r="E166" s="1618"/>
      <c r="F166" s="866" t="s">
        <v>371</v>
      </c>
      <c r="G166" s="1618"/>
      <c r="H166" s="676"/>
      <c r="I166" s="1764">
        <f t="shared" ref="I166:I180" si="95">J166+N166+R166+V166</f>
        <v>0</v>
      </c>
      <c r="J166" s="1032">
        <f t="shared" ref="J166:J181" si="96">K166+L166+M166</f>
        <v>0</v>
      </c>
      <c r="K166" s="1155"/>
      <c r="L166" s="1155"/>
      <c r="M166" s="1128"/>
      <c r="N166" s="1030">
        <f t="shared" ref="N166:N181" si="97">O166+P166+Q166</f>
        <v>0</v>
      </c>
      <c r="O166" s="1059"/>
      <c r="P166" s="1059"/>
      <c r="Q166" s="1128"/>
      <c r="R166" s="1030">
        <f t="shared" ref="R166:R181" si="98">S166+T166+U166</f>
        <v>0</v>
      </c>
      <c r="S166" s="1156"/>
      <c r="T166" s="1157"/>
      <c r="U166" s="1155"/>
      <c r="V166" s="1032">
        <f t="shared" ref="V166:V180" si="99">W166+X166+Y166</f>
        <v>0</v>
      </c>
      <c r="W166" s="1128"/>
      <c r="X166" s="1157"/>
      <c r="Y166" s="1128"/>
      <c r="Z166" s="901"/>
      <c r="AA166" s="902"/>
      <c r="AB166" s="609"/>
      <c r="AC166" s="609"/>
    </row>
    <row r="167" spans="1:29" s="1" customFormat="1" ht="30" hidden="1" customHeight="1" thickBot="1" x14ac:dyDescent="0.3">
      <c r="A167" s="1983"/>
      <c r="B167" s="407" t="s">
        <v>176</v>
      </c>
      <c r="C167" s="153">
        <v>963</v>
      </c>
      <c r="D167" s="1512" t="s">
        <v>30</v>
      </c>
      <c r="E167" s="502" t="s">
        <v>173</v>
      </c>
      <c r="F167" s="866" t="s">
        <v>371</v>
      </c>
      <c r="G167" s="502" t="s">
        <v>29</v>
      </c>
      <c r="H167" s="677" t="s">
        <v>29</v>
      </c>
      <c r="I167" s="1764">
        <f t="shared" si="95"/>
        <v>0</v>
      </c>
      <c r="J167" s="1032">
        <f t="shared" si="96"/>
        <v>0</v>
      </c>
      <c r="K167" s="512">
        <f t="shared" ref="K167:M168" si="100">K168</f>
        <v>0</v>
      </c>
      <c r="L167" s="512">
        <f t="shared" si="100"/>
        <v>0</v>
      </c>
      <c r="M167" s="473">
        <f t="shared" si="100"/>
        <v>0</v>
      </c>
      <c r="N167" s="1030">
        <f t="shared" si="97"/>
        <v>0</v>
      </c>
      <c r="O167" s="82"/>
      <c r="P167" s="82"/>
      <c r="Q167" s="473"/>
      <c r="R167" s="1030">
        <f t="shared" si="98"/>
        <v>0</v>
      </c>
      <c r="S167" s="611"/>
      <c r="T167" s="863"/>
      <c r="U167" s="512"/>
      <c r="V167" s="1032">
        <f t="shared" si="99"/>
        <v>0</v>
      </c>
      <c r="W167" s="473"/>
      <c r="X167" s="863"/>
      <c r="Y167" s="473"/>
      <c r="Z167" s="894"/>
      <c r="AA167" s="895"/>
      <c r="AB167" s="609"/>
      <c r="AC167" s="609"/>
    </row>
    <row r="168" spans="1:29" s="1" customFormat="1" ht="18" hidden="1" customHeight="1" x14ac:dyDescent="0.25">
      <c r="A168" s="1983"/>
      <c r="B168" s="409" t="s">
        <v>175</v>
      </c>
      <c r="C168" s="80">
        <v>963</v>
      </c>
      <c r="D168" s="1550" t="s">
        <v>30</v>
      </c>
      <c r="E168" s="1602" t="s">
        <v>173</v>
      </c>
      <c r="F168" s="866" t="s">
        <v>371</v>
      </c>
      <c r="G168" s="1602" t="s">
        <v>29</v>
      </c>
      <c r="H168" s="678" t="s">
        <v>29</v>
      </c>
      <c r="I168" s="1764">
        <f t="shared" si="95"/>
        <v>0</v>
      </c>
      <c r="J168" s="1032">
        <f t="shared" si="96"/>
        <v>0</v>
      </c>
      <c r="K168" s="262">
        <f t="shared" si="100"/>
        <v>0</v>
      </c>
      <c r="L168" s="262">
        <f t="shared" si="100"/>
        <v>0</v>
      </c>
      <c r="M168" s="262">
        <f t="shared" si="100"/>
        <v>0</v>
      </c>
      <c r="N168" s="1030">
        <f t="shared" si="97"/>
        <v>0</v>
      </c>
      <c r="O168" s="311"/>
      <c r="P168" s="311"/>
      <c r="Q168" s="262"/>
      <c r="R168" s="1030">
        <f t="shared" si="98"/>
        <v>0</v>
      </c>
      <c r="S168" s="263"/>
      <c r="T168" s="1019"/>
      <c r="U168" s="258"/>
      <c r="V168" s="1032">
        <f t="shared" si="99"/>
        <v>0</v>
      </c>
      <c r="W168" s="262"/>
      <c r="X168" s="1019"/>
      <c r="Y168" s="262"/>
      <c r="Z168" s="894"/>
      <c r="AA168" s="895"/>
      <c r="AB168" s="609"/>
      <c r="AC168" s="609"/>
    </row>
    <row r="169" spans="1:29" s="1" customFormat="1" ht="57" hidden="1" customHeight="1" x14ac:dyDescent="0.25">
      <c r="A169" s="1983"/>
      <c r="B169" s="409" t="s">
        <v>216</v>
      </c>
      <c r="C169" s="124">
        <v>963</v>
      </c>
      <c r="D169" s="1551" t="s">
        <v>30</v>
      </c>
      <c r="E169" s="1619" t="s">
        <v>173</v>
      </c>
      <c r="F169" s="866" t="s">
        <v>371</v>
      </c>
      <c r="G169" s="1619" t="s">
        <v>29</v>
      </c>
      <c r="H169" s="678" t="s">
        <v>29</v>
      </c>
      <c r="I169" s="1764">
        <f t="shared" si="95"/>
        <v>0</v>
      </c>
      <c r="J169" s="1032">
        <f t="shared" si="96"/>
        <v>0</v>
      </c>
      <c r="K169" s="311">
        <f>K171+K175</f>
        <v>0</v>
      </c>
      <c r="L169" s="311">
        <f>L171+L175</f>
        <v>0</v>
      </c>
      <c r="M169" s="311">
        <f>M171+M175</f>
        <v>0</v>
      </c>
      <c r="N169" s="1030">
        <f t="shared" si="97"/>
        <v>0</v>
      </c>
      <c r="O169" s="311"/>
      <c r="P169" s="311"/>
      <c r="Q169" s="311"/>
      <c r="R169" s="1030">
        <f t="shared" si="98"/>
        <v>0</v>
      </c>
      <c r="S169" s="742"/>
      <c r="T169" s="266"/>
      <c r="U169" s="267"/>
      <c r="V169" s="1032">
        <f t="shared" si="99"/>
        <v>0</v>
      </c>
      <c r="W169" s="311"/>
      <c r="X169" s="266"/>
      <c r="Y169" s="311"/>
      <c r="Z169" s="894"/>
      <c r="AA169" s="895"/>
      <c r="AB169" s="609"/>
      <c r="AC169" s="609"/>
    </row>
    <row r="170" spans="1:29" s="1" customFormat="1" ht="85.5" hidden="1" customHeight="1" x14ac:dyDescent="0.25">
      <c r="A170" s="1983"/>
      <c r="B170" s="409" t="s">
        <v>218</v>
      </c>
      <c r="C170" s="124">
        <v>963</v>
      </c>
      <c r="D170" s="1551" t="s">
        <v>30</v>
      </c>
      <c r="E170" s="1619" t="s">
        <v>173</v>
      </c>
      <c r="F170" s="866" t="s">
        <v>371</v>
      </c>
      <c r="G170" s="1619" t="s">
        <v>183</v>
      </c>
      <c r="H170" s="678" t="s">
        <v>29</v>
      </c>
      <c r="I170" s="1764">
        <f t="shared" si="95"/>
        <v>0</v>
      </c>
      <c r="J170" s="1032">
        <f t="shared" si="96"/>
        <v>0</v>
      </c>
      <c r="K170" s="311">
        <f t="shared" ref="K170:M173" si="101">K171</f>
        <v>0</v>
      </c>
      <c r="L170" s="311">
        <f t="shared" si="101"/>
        <v>0</v>
      </c>
      <c r="M170" s="311">
        <f t="shared" si="101"/>
        <v>0</v>
      </c>
      <c r="N170" s="1030">
        <f t="shared" si="97"/>
        <v>0</v>
      </c>
      <c r="O170" s="311"/>
      <c r="P170" s="311"/>
      <c r="Q170" s="311"/>
      <c r="R170" s="1030">
        <f t="shared" si="98"/>
        <v>0</v>
      </c>
      <c r="S170" s="742"/>
      <c r="T170" s="266"/>
      <c r="U170" s="267"/>
      <c r="V170" s="1032">
        <f t="shared" si="99"/>
        <v>0</v>
      </c>
      <c r="W170" s="311"/>
      <c r="X170" s="266"/>
      <c r="Y170" s="311"/>
      <c r="Z170" s="894"/>
      <c r="AA170" s="895"/>
      <c r="AB170" s="609"/>
      <c r="AC170" s="609"/>
    </row>
    <row r="171" spans="1:29" s="1" customFormat="1" ht="28.5" hidden="1" customHeight="1" x14ac:dyDescent="0.25">
      <c r="A171" s="1983"/>
      <c r="B171" s="409" t="s">
        <v>88</v>
      </c>
      <c r="C171" s="124">
        <v>963</v>
      </c>
      <c r="D171" s="1551" t="s">
        <v>30</v>
      </c>
      <c r="E171" s="1619" t="s">
        <v>173</v>
      </c>
      <c r="F171" s="866" t="s">
        <v>371</v>
      </c>
      <c r="G171" s="1619" t="s">
        <v>183</v>
      </c>
      <c r="H171" s="678" t="s">
        <v>29</v>
      </c>
      <c r="I171" s="1764">
        <f t="shared" si="95"/>
        <v>0</v>
      </c>
      <c r="J171" s="1032">
        <f t="shared" si="96"/>
        <v>0</v>
      </c>
      <c r="K171" s="311">
        <f t="shared" si="101"/>
        <v>0</v>
      </c>
      <c r="L171" s="311">
        <f t="shared" si="101"/>
        <v>0</v>
      </c>
      <c r="M171" s="311">
        <f t="shared" si="101"/>
        <v>0</v>
      </c>
      <c r="N171" s="1030">
        <f t="shared" si="97"/>
        <v>0</v>
      </c>
      <c r="O171" s="311"/>
      <c r="P171" s="311"/>
      <c r="Q171" s="311"/>
      <c r="R171" s="1030">
        <f t="shared" si="98"/>
        <v>0</v>
      </c>
      <c r="S171" s="742"/>
      <c r="T171" s="266"/>
      <c r="U171" s="267"/>
      <c r="V171" s="1032">
        <f t="shared" si="99"/>
        <v>0</v>
      </c>
      <c r="W171" s="311"/>
      <c r="X171" s="266"/>
      <c r="Y171" s="311"/>
      <c r="Z171" s="894"/>
      <c r="AA171" s="895"/>
      <c r="AB171" s="609"/>
      <c r="AC171" s="609"/>
    </row>
    <row r="172" spans="1:29" s="1" customFormat="1" ht="18" hidden="1" customHeight="1" x14ac:dyDescent="0.25">
      <c r="A172" s="1983"/>
      <c r="B172" s="409" t="s">
        <v>53</v>
      </c>
      <c r="C172" s="124">
        <v>963</v>
      </c>
      <c r="D172" s="1551" t="s">
        <v>30</v>
      </c>
      <c r="E172" s="1619" t="s">
        <v>173</v>
      </c>
      <c r="F172" s="866" t="s">
        <v>371</v>
      </c>
      <c r="G172" s="1619" t="s">
        <v>183</v>
      </c>
      <c r="H172" s="678" t="s">
        <v>55</v>
      </c>
      <c r="I172" s="1764">
        <f t="shared" si="95"/>
        <v>0</v>
      </c>
      <c r="J172" s="1032">
        <f t="shared" si="96"/>
        <v>0</v>
      </c>
      <c r="K172" s="311">
        <f t="shared" si="101"/>
        <v>0</v>
      </c>
      <c r="L172" s="311">
        <f t="shared" si="101"/>
        <v>0</v>
      </c>
      <c r="M172" s="311">
        <f t="shared" si="101"/>
        <v>0</v>
      </c>
      <c r="N172" s="1030">
        <f t="shared" si="97"/>
        <v>0</v>
      </c>
      <c r="O172" s="311"/>
      <c r="P172" s="311"/>
      <c r="Q172" s="311"/>
      <c r="R172" s="1030">
        <f t="shared" si="98"/>
        <v>0</v>
      </c>
      <c r="S172" s="742"/>
      <c r="T172" s="266"/>
      <c r="U172" s="267"/>
      <c r="V172" s="1032">
        <f t="shared" si="99"/>
        <v>0</v>
      </c>
      <c r="W172" s="311"/>
      <c r="X172" s="266"/>
      <c r="Y172" s="311"/>
      <c r="Z172" s="894"/>
      <c r="AA172" s="895"/>
      <c r="AB172" s="609"/>
      <c r="AC172" s="609"/>
    </row>
    <row r="173" spans="1:29" s="1" customFormat="1" ht="18" hidden="1" customHeight="1" x14ac:dyDescent="0.25">
      <c r="A173" s="1983"/>
      <c r="B173" s="971" t="s">
        <v>9</v>
      </c>
      <c r="C173" s="124">
        <v>963</v>
      </c>
      <c r="D173" s="1551" t="s">
        <v>30</v>
      </c>
      <c r="E173" s="1619" t="s">
        <v>173</v>
      </c>
      <c r="F173" s="866" t="s">
        <v>371</v>
      </c>
      <c r="G173" s="1619" t="s">
        <v>183</v>
      </c>
      <c r="H173" s="679" t="s">
        <v>56</v>
      </c>
      <c r="I173" s="1764">
        <f t="shared" si="95"/>
        <v>0</v>
      </c>
      <c r="J173" s="1032">
        <f t="shared" si="96"/>
        <v>0</v>
      </c>
      <c r="K173" s="311">
        <f t="shared" si="101"/>
        <v>0</v>
      </c>
      <c r="L173" s="311">
        <f t="shared" si="101"/>
        <v>0</v>
      </c>
      <c r="M173" s="311">
        <f t="shared" si="101"/>
        <v>0</v>
      </c>
      <c r="N173" s="1030">
        <f t="shared" si="97"/>
        <v>0</v>
      </c>
      <c r="O173" s="311"/>
      <c r="P173" s="311"/>
      <c r="Q173" s="311"/>
      <c r="R173" s="1030">
        <f t="shared" si="98"/>
        <v>0</v>
      </c>
      <c r="S173" s="742"/>
      <c r="T173" s="266"/>
      <c r="U173" s="267"/>
      <c r="V173" s="1032">
        <f t="shared" si="99"/>
        <v>0</v>
      </c>
      <c r="W173" s="311"/>
      <c r="X173" s="266"/>
      <c r="Y173" s="311"/>
      <c r="Z173" s="894"/>
      <c r="AA173" s="895"/>
      <c r="AB173" s="609"/>
      <c r="AC173" s="609"/>
    </row>
    <row r="174" spans="1:29" s="1" customFormat="1" ht="18.75" hidden="1" customHeight="1" thickBot="1" x14ac:dyDescent="0.3">
      <c r="A174" s="1983"/>
      <c r="B174" s="972" t="s">
        <v>13</v>
      </c>
      <c r="C174" s="128">
        <v>963</v>
      </c>
      <c r="D174" s="1552" t="s">
        <v>30</v>
      </c>
      <c r="E174" s="1508" t="s">
        <v>173</v>
      </c>
      <c r="F174" s="866" t="s">
        <v>371</v>
      </c>
      <c r="G174" s="1508" t="s">
        <v>183</v>
      </c>
      <c r="H174" s="684" t="s">
        <v>217</v>
      </c>
      <c r="I174" s="1764">
        <f t="shared" si="95"/>
        <v>0</v>
      </c>
      <c r="J174" s="1032">
        <f t="shared" si="96"/>
        <v>0</v>
      </c>
      <c r="K174" s="323"/>
      <c r="L174" s="324"/>
      <c r="M174" s="323"/>
      <c r="N174" s="1030">
        <f t="shared" si="97"/>
        <v>0</v>
      </c>
      <c r="O174" s="311"/>
      <c r="P174" s="311"/>
      <c r="Q174" s="323"/>
      <c r="R174" s="1030">
        <f t="shared" si="98"/>
        <v>0</v>
      </c>
      <c r="S174" s="325"/>
      <c r="T174" s="324"/>
      <c r="U174" s="272"/>
      <c r="V174" s="1032">
        <f t="shared" si="99"/>
        <v>0</v>
      </c>
      <c r="W174" s="323"/>
      <c r="X174" s="325"/>
      <c r="Y174" s="323"/>
      <c r="Z174" s="894"/>
      <c r="AA174" s="895"/>
      <c r="AB174" s="609"/>
      <c r="AC174" s="609"/>
    </row>
    <row r="175" spans="1:29" s="1" customFormat="1" ht="85.5" hidden="1" customHeight="1" x14ac:dyDescent="0.25">
      <c r="A175" s="1983"/>
      <c r="B175" s="409" t="s">
        <v>218</v>
      </c>
      <c r="C175" s="80">
        <v>963</v>
      </c>
      <c r="D175" s="1517" t="s">
        <v>30</v>
      </c>
      <c r="E175" s="1586" t="s">
        <v>173</v>
      </c>
      <c r="F175" s="866" t="s">
        <v>371</v>
      </c>
      <c r="G175" s="1586" t="s">
        <v>174</v>
      </c>
      <c r="H175" s="675" t="s">
        <v>29</v>
      </c>
      <c r="I175" s="1764">
        <f t="shared" si="95"/>
        <v>0</v>
      </c>
      <c r="J175" s="1032">
        <f t="shared" si="96"/>
        <v>0</v>
      </c>
      <c r="K175" s="258">
        <f>K177</f>
        <v>0</v>
      </c>
      <c r="L175" s="258">
        <f>L177</f>
        <v>0</v>
      </c>
      <c r="M175" s="260">
        <f>M177</f>
        <v>0</v>
      </c>
      <c r="N175" s="1030">
        <f t="shared" si="97"/>
        <v>0</v>
      </c>
      <c r="O175" s="311"/>
      <c r="P175" s="311"/>
      <c r="Q175" s="262"/>
      <c r="R175" s="1030">
        <f t="shared" si="98"/>
        <v>0</v>
      </c>
      <c r="S175" s="263"/>
      <c r="T175" s="1019"/>
      <c r="U175" s="258"/>
      <c r="V175" s="1032">
        <f t="shared" si="99"/>
        <v>0</v>
      </c>
      <c r="W175" s="262"/>
      <c r="X175" s="1019"/>
      <c r="Y175" s="262"/>
      <c r="Z175" s="894"/>
      <c r="AA175" s="895"/>
      <c r="AB175" s="609"/>
      <c r="AC175" s="609"/>
    </row>
    <row r="176" spans="1:29" s="1" customFormat="1" ht="31.5" hidden="1" customHeight="1" x14ac:dyDescent="0.25">
      <c r="A176" s="1983"/>
      <c r="B176" s="409" t="s">
        <v>219</v>
      </c>
      <c r="C176" s="80">
        <v>963</v>
      </c>
      <c r="D176" s="1517" t="s">
        <v>30</v>
      </c>
      <c r="E176" s="1586" t="s">
        <v>173</v>
      </c>
      <c r="F176" s="866" t="s">
        <v>371</v>
      </c>
      <c r="G176" s="1586" t="s">
        <v>174</v>
      </c>
      <c r="H176" s="675" t="s">
        <v>29</v>
      </c>
      <c r="I176" s="1764">
        <f t="shared" si="95"/>
        <v>0</v>
      </c>
      <c r="J176" s="1032">
        <f t="shared" si="96"/>
        <v>0</v>
      </c>
      <c r="K176" s="262">
        <f>K177</f>
        <v>0</v>
      </c>
      <c r="L176" s="262">
        <f>L177</f>
        <v>0</v>
      </c>
      <c r="M176" s="262">
        <f>M177</f>
        <v>0</v>
      </c>
      <c r="N176" s="1030">
        <f t="shared" si="97"/>
        <v>0</v>
      </c>
      <c r="O176" s="311"/>
      <c r="P176" s="311"/>
      <c r="Q176" s="262"/>
      <c r="R176" s="1030">
        <f t="shared" si="98"/>
        <v>0</v>
      </c>
      <c r="S176" s="742"/>
      <c r="T176" s="266"/>
      <c r="U176" s="267"/>
      <c r="V176" s="1032">
        <f t="shared" si="99"/>
        <v>0</v>
      </c>
      <c r="W176" s="311"/>
      <c r="X176" s="266"/>
      <c r="Y176" s="262"/>
      <c r="Z176" s="894"/>
      <c r="AA176" s="895"/>
      <c r="AB176" s="609"/>
      <c r="AC176" s="609"/>
    </row>
    <row r="177" spans="1:29" s="1" customFormat="1" ht="12.75" hidden="1" customHeight="1" x14ac:dyDescent="0.25">
      <c r="A177" s="1983"/>
      <c r="B177" s="971" t="s">
        <v>53</v>
      </c>
      <c r="C177" s="83">
        <v>963</v>
      </c>
      <c r="D177" s="1548" t="s">
        <v>30</v>
      </c>
      <c r="E177" s="72">
        <v>12</v>
      </c>
      <c r="F177" s="866" t="s">
        <v>371</v>
      </c>
      <c r="G177" s="72">
        <v>910</v>
      </c>
      <c r="H177" s="680">
        <v>200</v>
      </c>
      <c r="I177" s="1764">
        <f t="shared" si="95"/>
        <v>0</v>
      </c>
      <c r="J177" s="1032">
        <f t="shared" si="96"/>
        <v>0</v>
      </c>
      <c r="K177" s="234">
        <f t="shared" ref="K177:M178" si="102">K178</f>
        <v>0</v>
      </c>
      <c r="L177" s="234">
        <f t="shared" si="102"/>
        <v>0</v>
      </c>
      <c r="M177" s="98">
        <f t="shared" si="102"/>
        <v>0</v>
      </c>
      <c r="N177" s="1030">
        <f t="shared" si="97"/>
        <v>0</v>
      </c>
      <c r="O177" s="98"/>
      <c r="P177" s="98"/>
      <c r="Q177" s="98"/>
      <c r="R177" s="1030">
        <f t="shared" si="98"/>
        <v>0</v>
      </c>
      <c r="S177" s="222"/>
      <c r="T177" s="156"/>
      <c r="U177" s="234"/>
      <c r="V177" s="1032">
        <f t="shared" si="99"/>
        <v>0</v>
      </c>
      <c r="W177" s="98"/>
      <c r="X177" s="156"/>
      <c r="Y177" s="98"/>
      <c r="Z177" s="894"/>
      <c r="AA177" s="895"/>
      <c r="AB177" s="609"/>
      <c r="AC177" s="609"/>
    </row>
    <row r="178" spans="1:29" s="1" customFormat="1" ht="12.75" hidden="1" customHeight="1" x14ac:dyDescent="0.25">
      <c r="A178" s="1983"/>
      <c r="B178" s="971" t="s">
        <v>9</v>
      </c>
      <c r="C178" s="81">
        <v>963</v>
      </c>
      <c r="D178" s="1553" t="s">
        <v>30</v>
      </c>
      <c r="E178" s="67">
        <v>12</v>
      </c>
      <c r="F178" s="866" t="s">
        <v>371</v>
      </c>
      <c r="G178" s="67">
        <v>910</v>
      </c>
      <c r="H178" s="681">
        <v>220</v>
      </c>
      <c r="I178" s="1764">
        <f t="shared" si="95"/>
        <v>0</v>
      </c>
      <c r="J178" s="1032">
        <f t="shared" si="96"/>
        <v>0</v>
      </c>
      <c r="K178" s="234">
        <f t="shared" si="102"/>
        <v>0</v>
      </c>
      <c r="L178" s="234">
        <f t="shared" si="102"/>
        <v>0</v>
      </c>
      <c r="M178" s="98">
        <f t="shared" si="102"/>
        <v>0</v>
      </c>
      <c r="N178" s="1030">
        <f t="shared" si="97"/>
        <v>0</v>
      </c>
      <c r="O178" s="98"/>
      <c r="P178" s="98"/>
      <c r="Q178" s="98"/>
      <c r="R178" s="1030">
        <f t="shared" si="98"/>
        <v>0</v>
      </c>
      <c r="S178" s="222"/>
      <c r="T178" s="156"/>
      <c r="U178" s="234"/>
      <c r="V178" s="1032">
        <f t="shared" si="99"/>
        <v>0</v>
      </c>
      <c r="W178" s="98"/>
      <c r="X178" s="156"/>
      <c r="Y178" s="287"/>
      <c r="Z178" s="894"/>
      <c r="AA178" s="895"/>
      <c r="AB178" s="609"/>
      <c r="AC178" s="609"/>
    </row>
    <row r="179" spans="1:29" s="1" customFormat="1" ht="13.5" hidden="1" customHeight="1" thickBot="1" x14ac:dyDescent="0.3">
      <c r="A179" s="1983"/>
      <c r="B179" s="969" t="s">
        <v>13</v>
      </c>
      <c r="C179" s="83">
        <v>963</v>
      </c>
      <c r="D179" s="1548" t="s">
        <v>30</v>
      </c>
      <c r="E179" s="72">
        <v>12</v>
      </c>
      <c r="F179" s="866" t="s">
        <v>371</v>
      </c>
      <c r="G179" s="72">
        <v>910</v>
      </c>
      <c r="H179" s="680">
        <v>226</v>
      </c>
      <c r="I179" s="1764">
        <f t="shared" si="95"/>
        <v>0</v>
      </c>
      <c r="J179" s="1032">
        <f t="shared" si="96"/>
        <v>0</v>
      </c>
      <c r="K179" s="1036"/>
      <c r="L179" s="1035"/>
      <c r="M179" s="1036"/>
      <c r="N179" s="1030">
        <f t="shared" si="97"/>
        <v>0</v>
      </c>
      <c r="O179" s="287"/>
      <c r="P179" s="287"/>
      <c r="Q179" s="1036"/>
      <c r="R179" s="1030">
        <f t="shared" si="98"/>
        <v>0</v>
      </c>
      <c r="S179" s="1081"/>
      <c r="T179" s="1080"/>
      <c r="U179" s="1082"/>
      <c r="V179" s="1032">
        <f t="shared" si="99"/>
        <v>0</v>
      </c>
      <c r="W179" s="287"/>
      <c r="X179" s="1080"/>
      <c r="Y179" s="1036"/>
      <c r="Z179" s="894"/>
      <c r="AA179" s="895"/>
      <c r="AB179" s="609"/>
      <c r="AC179" s="609"/>
    </row>
    <row r="180" spans="1:29" s="1" customFormat="1" ht="13.5" customHeight="1" x14ac:dyDescent="0.25">
      <c r="A180" s="1983"/>
      <c r="B180" s="969" t="s">
        <v>302</v>
      </c>
      <c r="C180" s="878">
        <v>963</v>
      </c>
      <c r="D180" s="1548" t="s">
        <v>30</v>
      </c>
      <c r="E180" s="1606" t="s">
        <v>27</v>
      </c>
      <c r="F180" s="866" t="s">
        <v>371</v>
      </c>
      <c r="G180" s="1606" t="s">
        <v>227</v>
      </c>
      <c r="H180" s="907">
        <v>226</v>
      </c>
      <c r="I180" s="1764">
        <f t="shared" si="95"/>
        <v>0</v>
      </c>
      <c r="J180" s="1032"/>
      <c r="K180" s="1022"/>
      <c r="L180" s="304"/>
      <c r="M180" s="1022"/>
      <c r="N180" s="1030"/>
      <c r="O180" s="1022"/>
      <c r="P180" s="1022"/>
      <c r="Q180" s="1022"/>
      <c r="R180" s="1030"/>
      <c r="S180" s="364"/>
      <c r="T180" s="304"/>
      <c r="U180" s="328"/>
      <c r="V180" s="1032">
        <f t="shared" si="99"/>
        <v>0</v>
      </c>
      <c r="W180" s="1022"/>
      <c r="X180" s="304"/>
      <c r="Y180" s="1022"/>
      <c r="Z180" s="894"/>
      <c r="AA180" s="895"/>
      <c r="AB180" s="609"/>
      <c r="AC180" s="609"/>
    </row>
    <row r="181" spans="1:29" s="1" customFormat="1" ht="12.75" customHeight="1" x14ac:dyDescent="0.25">
      <c r="A181" s="1983"/>
      <c r="B181" s="409" t="s">
        <v>15</v>
      </c>
      <c r="C181" s="127">
        <v>963</v>
      </c>
      <c r="D181" s="1553" t="s">
        <v>30</v>
      </c>
      <c r="E181" s="1609" t="s">
        <v>27</v>
      </c>
      <c r="F181" s="675" t="s">
        <v>371</v>
      </c>
      <c r="G181" s="949">
        <v>244</v>
      </c>
      <c r="H181" s="886">
        <v>300</v>
      </c>
      <c r="I181" s="1764">
        <f>I182</f>
        <v>4980</v>
      </c>
      <c r="J181" s="1158">
        <f t="shared" si="96"/>
        <v>0</v>
      </c>
      <c r="K181" s="265"/>
      <c r="L181" s="1068"/>
      <c r="M181" s="265"/>
      <c r="N181" s="1052">
        <f t="shared" si="97"/>
        <v>0</v>
      </c>
      <c r="O181" s="265"/>
      <c r="P181" s="265"/>
      <c r="Q181" s="265"/>
      <c r="R181" s="1052">
        <f t="shared" si="98"/>
        <v>0</v>
      </c>
      <c r="S181" s="1159"/>
      <c r="T181" s="1068"/>
      <c r="U181" s="1024"/>
      <c r="V181" s="1053">
        <f>V182</f>
        <v>4980</v>
      </c>
      <c r="W181" s="265"/>
      <c r="X181" s="1068">
        <f>X182</f>
        <v>4980</v>
      </c>
      <c r="Y181" s="265"/>
      <c r="Z181" s="1058"/>
      <c r="AA181" s="1059"/>
      <c r="AB181" s="609"/>
      <c r="AC181" s="609"/>
    </row>
    <row r="182" spans="1:29" s="1" customFormat="1" ht="14.25" customHeight="1" thickBot="1" x14ac:dyDescent="0.3">
      <c r="A182" s="1982"/>
      <c r="B182" s="973" t="s">
        <v>18</v>
      </c>
      <c r="C182" s="576">
        <v>964</v>
      </c>
      <c r="D182" s="1528" t="s">
        <v>30</v>
      </c>
      <c r="E182" s="1599" t="s">
        <v>27</v>
      </c>
      <c r="F182" s="866" t="s">
        <v>371</v>
      </c>
      <c r="G182" s="1417">
        <v>244</v>
      </c>
      <c r="H182" s="919">
        <v>340</v>
      </c>
      <c r="I182" s="1765">
        <f>J182+N182+R182+V182</f>
        <v>4980</v>
      </c>
      <c r="J182" s="1136"/>
      <c r="K182" s="273"/>
      <c r="L182" s="365"/>
      <c r="M182" s="273"/>
      <c r="N182" s="1160"/>
      <c r="O182" s="273"/>
      <c r="P182" s="273"/>
      <c r="Q182" s="273"/>
      <c r="R182" s="1160"/>
      <c r="S182" s="275"/>
      <c r="T182" s="365"/>
      <c r="U182" s="274"/>
      <c r="V182" s="1161">
        <f>W182+X182+Y182</f>
        <v>4980</v>
      </c>
      <c r="W182" s="273"/>
      <c r="X182" s="365">
        <v>4980</v>
      </c>
      <c r="Y182" s="273"/>
      <c r="Z182" s="898"/>
      <c r="AA182" s="899"/>
      <c r="AB182" s="609"/>
      <c r="AC182" s="609"/>
    </row>
    <row r="183" spans="1:29" s="1" customFormat="1" ht="3.75" customHeight="1" thickBot="1" x14ac:dyDescent="0.3">
      <c r="A183" s="125"/>
      <c r="B183" s="92"/>
      <c r="C183" s="93"/>
      <c r="D183" s="144"/>
      <c r="E183" s="1620"/>
      <c r="F183" s="1662"/>
      <c r="G183" s="1620"/>
      <c r="H183" s="685"/>
      <c r="I183" s="1769"/>
      <c r="J183" s="330"/>
      <c r="K183" s="326"/>
      <c r="L183" s="327"/>
      <c r="M183" s="326"/>
      <c r="N183" s="329"/>
      <c r="O183" s="326"/>
      <c r="P183" s="326"/>
      <c r="Q183" s="912"/>
      <c r="R183" s="859"/>
      <c r="S183" s="912"/>
      <c r="T183" s="913"/>
      <c r="U183" s="914"/>
      <c r="V183" s="511"/>
      <c r="W183" s="915"/>
      <c r="X183" s="912"/>
      <c r="Y183" s="915"/>
      <c r="Z183" s="832"/>
      <c r="AA183" s="835"/>
      <c r="AB183" s="609"/>
      <c r="AC183" s="609"/>
    </row>
    <row r="184" spans="1:29" s="1" customFormat="1" ht="18" customHeight="1" thickBot="1" x14ac:dyDescent="0.3">
      <c r="A184" s="444" t="s">
        <v>35</v>
      </c>
      <c r="B184" s="457" t="s">
        <v>36</v>
      </c>
      <c r="C184" s="458">
        <v>963</v>
      </c>
      <c r="D184" s="483" t="s">
        <v>37</v>
      </c>
      <c r="E184" s="1621" t="s">
        <v>26</v>
      </c>
      <c r="F184" s="682" t="s">
        <v>28</v>
      </c>
      <c r="G184" s="1621" t="s">
        <v>29</v>
      </c>
      <c r="H184" s="682" t="s">
        <v>29</v>
      </c>
      <c r="I184" s="1770">
        <f t="shared" ref="I184:AA184" si="103">I216+I185</f>
        <v>1683962.15</v>
      </c>
      <c r="J184" s="459">
        <f t="shared" si="103"/>
        <v>242320.05</v>
      </c>
      <c r="K184" s="459">
        <f t="shared" si="103"/>
        <v>16600</v>
      </c>
      <c r="L184" s="459">
        <f t="shared" si="103"/>
        <v>140000</v>
      </c>
      <c r="M184" s="459">
        <f t="shared" si="103"/>
        <v>85720.05</v>
      </c>
      <c r="N184" s="459">
        <f t="shared" si="103"/>
        <v>166440</v>
      </c>
      <c r="O184" s="459">
        <f t="shared" si="103"/>
        <v>35600</v>
      </c>
      <c r="P184" s="459">
        <f t="shared" si="103"/>
        <v>51200</v>
      </c>
      <c r="Q184" s="459">
        <f t="shared" si="103"/>
        <v>79640</v>
      </c>
      <c r="R184" s="459">
        <f t="shared" si="103"/>
        <v>269840.08</v>
      </c>
      <c r="S184" s="459">
        <f t="shared" si="103"/>
        <v>115539.05</v>
      </c>
      <c r="T184" s="459">
        <f t="shared" si="103"/>
        <v>128306.03</v>
      </c>
      <c r="U184" s="459">
        <f t="shared" si="103"/>
        <v>25995</v>
      </c>
      <c r="V184" s="459">
        <f t="shared" si="103"/>
        <v>1005362.02</v>
      </c>
      <c r="W184" s="459">
        <f t="shared" si="103"/>
        <v>176979.83</v>
      </c>
      <c r="X184" s="459">
        <f t="shared" si="103"/>
        <v>0</v>
      </c>
      <c r="Y184" s="459">
        <f t="shared" si="103"/>
        <v>828382.19</v>
      </c>
      <c r="Z184" s="459">
        <f t="shared" si="103"/>
        <v>514059.38</v>
      </c>
      <c r="AA184" s="459">
        <f t="shared" si="103"/>
        <v>847048.74</v>
      </c>
      <c r="AB184" s="609"/>
      <c r="AC184" s="609"/>
    </row>
    <row r="185" spans="1:29" s="1" customFormat="1" ht="16.5" customHeight="1" thickBot="1" x14ac:dyDescent="0.3">
      <c r="A185" s="1991" t="s">
        <v>38</v>
      </c>
      <c r="B185" s="1406" t="s">
        <v>39</v>
      </c>
      <c r="C185" s="1402">
        <v>963</v>
      </c>
      <c r="D185" s="1554" t="s">
        <v>37</v>
      </c>
      <c r="E185" s="1622" t="s">
        <v>33</v>
      </c>
      <c r="F185" s="1395" t="s">
        <v>28</v>
      </c>
      <c r="G185" s="1622" t="s">
        <v>29</v>
      </c>
      <c r="H185" s="1395" t="s">
        <v>29</v>
      </c>
      <c r="I185" s="1771">
        <f>I211+I186+I191</f>
        <v>761683.2</v>
      </c>
      <c r="J185" s="1401">
        <f t="shared" ref="J185:AA185" si="104">J211+J186+J191</f>
        <v>0</v>
      </c>
      <c r="K185" s="1401">
        <f t="shared" si="104"/>
        <v>0</v>
      </c>
      <c r="L185" s="1401">
        <f t="shared" si="104"/>
        <v>0</v>
      </c>
      <c r="M185" s="1401">
        <f t="shared" si="104"/>
        <v>0</v>
      </c>
      <c r="N185" s="1401">
        <f t="shared" si="104"/>
        <v>0</v>
      </c>
      <c r="O185" s="1401">
        <f t="shared" si="104"/>
        <v>0</v>
      </c>
      <c r="P185" s="1401">
        <f t="shared" si="104"/>
        <v>0</v>
      </c>
      <c r="Q185" s="1401">
        <f t="shared" si="104"/>
        <v>0</v>
      </c>
      <c r="R185" s="1401">
        <f t="shared" si="104"/>
        <v>0</v>
      </c>
      <c r="S185" s="1401">
        <f t="shared" si="104"/>
        <v>0</v>
      </c>
      <c r="T185" s="1401">
        <f t="shared" si="104"/>
        <v>0</v>
      </c>
      <c r="U185" s="1401">
        <f t="shared" si="104"/>
        <v>0</v>
      </c>
      <c r="V185" s="1401">
        <f t="shared" si="104"/>
        <v>761683.2</v>
      </c>
      <c r="W185" s="1401">
        <f t="shared" si="104"/>
        <v>10199.98</v>
      </c>
      <c r="X185" s="1401">
        <f t="shared" si="104"/>
        <v>0</v>
      </c>
      <c r="Y185" s="1401">
        <f t="shared" si="104"/>
        <v>751483.22</v>
      </c>
      <c r="Z185" s="1401">
        <f t="shared" si="104"/>
        <v>0</v>
      </c>
      <c r="AA185" s="1401">
        <f t="shared" si="104"/>
        <v>0</v>
      </c>
      <c r="AB185" s="609"/>
      <c r="AC185" s="609"/>
    </row>
    <row r="186" spans="1:29" s="1" customFormat="1" ht="61.5" customHeight="1" thickBot="1" x14ac:dyDescent="0.3">
      <c r="A186" s="1983"/>
      <c r="B186" s="1404" t="s">
        <v>415</v>
      </c>
      <c r="C186" s="1405">
        <v>963</v>
      </c>
      <c r="D186" s="951" t="s">
        <v>37</v>
      </c>
      <c r="E186" s="955" t="s">
        <v>33</v>
      </c>
      <c r="F186" s="1663" t="s">
        <v>414</v>
      </c>
      <c r="G186" s="955" t="s">
        <v>29</v>
      </c>
      <c r="H186" s="1699" t="s">
        <v>29</v>
      </c>
      <c r="I186" s="1749">
        <f>I187</f>
        <v>745961.07</v>
      </c>
      <c r="J186" s="157">
        <f t="shared" ref="J186:AA189" si="105">J187</f>
        <v>0</v>
      </c>
      <c r="K186" s="77">
        <f t="shared" si="105"/>
        <v>0</v>
      </c>
      <c r="L186" s="77">
        <f t="shared" si="105"/>
        <v>0</v>
      </c>
      <c r="M186" s="77">
        <f t="shared" si="105"/>
        <v>0</v>
      </c>
      <c r="N186" s="77">
        <f t="shared" si="105"/>
        <v>0</v>
      </c>
      <c r="O186" s="77">
        <f t="shared" si="105"/>
        <v>0</v>
      </c>
      <c r="P186" s="77">
        <f t="shared" si="105"/>
        <v>0</v>
      </c>
      <c r="Q186" s="77">
        <f t="shared" si="105"/>
        <v>0</v>
      </c>
      <c r="R186" s="77">
        <f t="shared" si="105"/>
        <v>0</v>
      </c>
      <c r="S186" s="77">
        <f t="shared" si="105"/>
        <v>0</v>
      </c>
      <c r="T186" s="77">
        <f t="shared" si="105"/>
        <v>0</v>
      </c>
      <c r="U186" s="77">
        <f t="shared" si="105"/>
        <v>0</v>
      </c>
      <c r="V186" s="1108">
        <f t="shared" si="105"/>
        <v>745961.07</v>
      </c>
      <c r="W186" s="1108">
        <f t="shared" si="105"/>
        <v>0</v>
      </c>
      <c r="X186" s="1108">
        <f t="shared" si="105"/>
        <v>0</v>
      </c>
      <c r="Y186" s="1108">
        <f t="shared" si="105"/>
        <v>745961.07</v>
      </c>
      <c r="Z186" s="1108">
        <f t="shared" si="105"/>
        <v>0</v>
      </c>
      <c r="AA186" s="1108">
        <f t="shared" si="105"/>
        <v>0</v>
      </c>
      <c r="AB186" s="609"/>
      <c r="AC186" s="609"/>
    </row>
    <row r="187" spans="1:29" s="1" customFormat="1" ht="41.25" customHeight="1" x14ac:dyDescent="0.25">
      <c r="A187" s="1983"/>
      <c r="B187" s="409" t="s">
        <v>289</v>
      </c>
      <c r="C187" s="65">
        <v>963</v>
      </c>
      <c r="D187" s="1517" t="s">
        <v>37</v>
      </c>
      <c r="E187" s="1586" t="s">
        <v>33</v>
      </c>
      <c r="F187" s="675" t="s">
        <v>414</v>
      </c>
      <c r="G187" s="1586" t="s">
        <v>227</v>
      </c>
      <c r="H187" s="675" t="s">
        <v>29</v>
      </c>
      <c r="I187" s="1736">
        <f>I188</f>
        <v>745961.07</v>
      </c>
      <c r="J187" s="1403">
        <f t="shared" si="105"/>
        <v>0</v>
      </c>
      <c r="K187" s="1099">
        <f t="shared" si="105"/>
        <v>0</v>
      </c>
      <c r="L187" s="1099">
        <f t="shared" si="105"/>
        <v>0</v>
      </c>
      <c r="M187" s="1099">
        <f t="shared" si="105"/>
        <v>0</v>
      </c>
      <c r="N187" s="1097">
        <f t="shared" si="105"/>
        <v>0</v>
      </c>
      <c r="O187" s="1099">
        <f t="shared" si="105"/>
        <v>0</v>
      </c>
      <c r="P187" s="1099">
        <f t="shared" si="105"/>
        <v>0</v>
      </c>
      <c r="Q187" s="1099">
        <f t="shared" si="105"/>
        <v>0</v>
      </c>
      <c r="R187" s="1097">
        <f t="shared" si="105"/>
        <v>0</v>
      </c>
      <c r="S187" s="1099">
        <f t="shared" si="105"/>
        <v>0</v>
      </c>
      <c r="T187" s="1099">
        <f t="shared" si="105"/>
        <v>0</v>
      </c>
      <c r="U187" s="1099">
        <f t="shared" si="105"/>
        <v>0</v>
      </c>
      <c r="V187" s="885">
        <f t="shared" si="105"/>
        <v>745961.07</v>
      </c>
      <c r="W187" s="1127">
        <f t="shared" si="105"/>
        <v>0</v>
      </c>
      <c r="X187" s="1127">
        <f t="shared" si="105"/>
        <v>0</v>
      </c>
      <c r="Y187" s="1127">
        <f t="shared" si="105"/>
        <v>745961.07</v>
      </c>
      <c r="Z187" s="1128">
        <f t="shared" si="105"/>
        <v>0</v>
      </c>
      <c r="AA187" s="1128">
        <f t="shared" si="105"/>
        <v>0</v>
      </c>
      <c r="AB187" s="609"/>
      <c r="AC187" s="609"/>
    </row>
    <row r="188" spans="1:29" s="1" customFormat="1" ht="17.25" customHeight="1" x14ac:dyDescent="0.25">
      <c r="A188" s="1983"/>
      <c r="B188" s="48" t="s">
        <v>53</v>
      </c>
      <c r="C188" s="65">
        <v>963</v>
      </c>
      <c r="D188" s="1517" t="s">
        <v>37</v>
      </c>
      <c r="E188" s="1586" t="s">
        <v>33</v>
      </c>
      <c r="F188" s="1540" t="s">
        <v>414</v>
      </c>
      <c r="G188" s="1609" t="s">
        <v>227</v>
      </c>
      <c r="H188" s="1540" t="s">
        <v>55</v>
      </c>
      <c r="I188" s="1764">
        <f>I189</f>
        <v>745961.07</v>
      </c>
      <c r="J188" s="1245">
        <f t="shared" si="105"/>
        <v>0</v>
      </c>
      <c r="K188" s="1241">
        <f t="shared" si="105"/>
        <v>0</v>
      </c>
      <c r="L188" s="1241">
        <f t="shared" si="105"/>
        <v>0</v>
      </c>
      <c r="M188" s="1241">
        <f t="shared" si="105"/>
        <v>0</v>
      </c>
      <c r="N188" s="1104">
        <f t="shared" si="105"/>
        <v>0</v>
      </c>
      <c r="O188" s="1241">
        <f t="shared" si="105"/>
        <v>0</v>
      </c>
      <c r="P188" s="1241">
        <f t="shared" si="105"/>
        <v>0</v>
      </c>
      <c r="Q188" s="1241">
        <f t="shared" si="105"/>
        <v>0</v>
      </c>
      <c r="R188" s="1104">
        <f t="shared" si="105"/>
        <v>0</v>
      </c>
      <c r="S188" s="1241">
        <f t="shared" si="105"/>
        <v>0</v>
      </c>
      <c r="T188" s="1241">
        <f t="shared" si="105"/>
        <v>0</v>
      </c>
      <c r="U188" s="1241">
        <f t="shared" si="105"/>
        <v>0</v>
      </c>
      <c r="V188" s="906">
        <f t="shared" si="105"/>
        <v>745961.07</v>
      </c>
      <c r="W188" s="841">
        <f t="shared" si="105"/>
        <v>0</v>
      </c>
      <c r="X188" s="841">
        <f t="shared" si="105"/>
        <v>0</v>
      </c>
      <c r="Y188" s="841">
        <f t="shared" si="105"/>
        <v>745961.07</v>
      </c>
      <c r="Z188" s="943">
        <f t="shared" si="105"/>
        <v>0</v>
      </c>
      <c r="AA188" s="943">
        <f t="shared" si="105"/>
        <v>0</v>
      </c>
      <c r="AB188" s="609"/>
      <c r="AC188" s="609"/>
    </row>
    <row r="189" spans="1:29" s="1" customFormat="1" ht="15.75" customHeight="1" x14ac:dyDescent="0.25">
      <c r="A189" s="1983"/>
      <c r="B189" s="882" t="s">
        <v>300</v>
      </c>
      <c r="C189" s="65">
        <v>963</v>
      </c>
      <c r="D189" s="1517" t="s">
        <v>37</v>
      </c>
      <c r="E189" s="1586" t="s">
        <v>33</v>
      </c>
      <c r="F189" s="1540" t="s">
        <v>414</v>
      </c>
      <c r="G189" s="1609" t="s">
        <v>227</v>
      </c>
      <c r="H189" s="1540" t="s">
        <v>56</v>
      </c>
      <c r="I189" s="1764">
        <f>I190</f>
        <v>745961.07</v>
      </c>
      <c r="J189" s="1238">
        <f t="shared" si="105"/>
        <v>0</v>
      </c>
      <c r="K189" s="311">
        <f t="shared" si="105"/>
        <v>0</v>
      </c>
      <c r="L189" s="311">
        <f t="shared" si="105"/>
        <v>0</v>
      </c>
      <c r="M189" s="311">
        <f t="shared" si="105"/>
        <v>0</v>
      </c>
      <c r="N189" s="322">
        <f t="shared" si="105"/>
        <v>0</v>
      </c>
      <c r="O189" s="311">
        <f t="shared" si="105"/>
        <v>0</v>
      </c>
      <c r="P189" s="311">
        <f t="shared" si="105"/>
        <v>0</v>
      </c>
      <c r="Q189" s="311">
        <f t="shared" si="105"/>
        <v>0</v>
      </c>
      <c r="R189" s="322">
        <f t="shared" si="105"/>
        <v>0</v>
      </c>
      <c r="S189" s="311">
        <f t="shared" si="105"/>
        <v>0</v>
      </c>
      <c r="T189" s="311">
        <f t="shared" si="105"/>
        <v>0</v>
      </c>
      <c r="U189" s="311">
        <f t="shared" si="105"/>
        <v>0</v>
      </c>
      <c r="V189" s="879">
        <f t="shared" si="105"/>
        <v>745961.07</v>
      </c>
      <c r="W189" s="759">
        <f t="shared" si="105"/>
        <v>0</v>
      </c>
      <c r="X189" s="759">
        <f t="shared" si="105"/>
        <v>0</v>
      </c>
      <c r="Y189" s="759">
        <f t="shared" si="105"/>
        <v>745961.07</v>
      </c>
      <c r="Z189" s="929">
        <f t="shared" si="105"/>
        <v>0</v>
      </c>
      <c r="AA189" s="929">
        <f t="shared" si="105"/>
        <v>0</v>
      </c>
      <c r="AB189" s="609"/>
      <c r="AC189" s="609"/>
    </row>
    <row r="190" spans="1:29" s="1" customFormat="1" ht="24.75" customHeight="1" thickBot="1" x14ac:dyDescent="0.3">
      <c r="A190" s="1983"/>
      <c r="B190" s="864" t="s">
        <v>302</v>
      </c>
      <c r="C190" s="865">
        <v>963</v>
      </c>
      <c r="D190" s="1548" t="s">
        <v>37</v>
      </c>
      <c r="E190" s="1606" t="s">
        <v>33</v>
      </c>
      <c r="F190" s="1321" t="s">
        <v>414</v>
      </c>
      <c r="G190" s="1418" t="s">
        <v>227</v>
      </c>
      <c r="H190" s="1649" t="s">
        <v>217</v>
      </c>
      <c r="I190" s="1765">
        <f>J190+N190+R190+V190</f>
        <v>745961.07</v>
      </c>
      <c r="J190" s="883"/>
      <c r="K190" s="318"/>
      <c r="L190" s="319"/>
      <c r="M190" s="318"/>
      <c r="N190" s="884"/>
      <c r="O190" s="318"/>
      <c r="P190" s="318"/>
      <c r="Q190" s="318"/>
      <c r="R190" s="264">
        <f>S190+T190+U190</f>
        <v>0</v>
      </c>
      <c r="S190" s="364"/>
      <c r="T190" s="304"/>
      <c r="U190" s="328"/>
      <c r="V190" s="567">
        <f>W190+X190+Y190</f>
        <v>745961.07</v>
      </c>
      <c r="W190" s="265"/>
      <c r="X190" s="319"/>
      <c r="Y190" s="265">
        <v>745961.07</v>
      </c>
      <c r="Z190" s="894">
        <v>0</v>
      </c>
      <c r="AA190" s="895">
        <v>0</v>
      </c>
      <c r="AB190" s="609"/>
      <c r="AC190" s="609"/>
    </row>
    <row r="191" spans="1:29" s="1" customFormat="1" ht="85.5" customHeight="1" thickBot="1" x14ac:dyDescent="0.3">
      <c r="A191" s="1983"/>
      <c r="B191" s="1404" t="s">
        <v>413</v>
      </c>
      <c r="C191" s="1405">
        <v>963</v>
      </c>
      <c r="D191" s="951" t="s">
        <v>37</v>
      </c>
      <c r="E191" s="955" t="s">
        <v>33</v>
      </c>
      <c r="F191" s="1663" t="s">
        <v>412</v>
      </c>
      <c r="G191" s="955" t="s">
        <v>29</v>
      </c>
      <c r="H191" s="1663" t="s">
        <v>29</v>
      </c>
      <c r="I191" s="1749">
        <f>I192</f>
        <v>5522.15</v>
      </c>
      <c r="J191" s="157">
        <f t="shared" ref="J191:AA191" si="106">J192</f>
        <v>0</v>
      </c>
      <c r="K191" s="77">
        <f t="shared" si="106"/>
        <v>0</v>
      </c>
      <c r="L191" s="77">
        <f t="shared" si="106"/>
        <v>0</v>
      </c>
      <c r="M191" s="77">
        <f t="shared" si="106"/>
        <v>0</v>
      </c>
      <c r="N191" s="77">
        <f t="shared" si="106"/>
        <v>0</v>
      </c>
      <c r="O191" s="77">
        <f t="shared" si="106"/>
        <v>0</v>
      </c>
      <c r="P191" s="77">
        <f t="shared" si="106"/>
        <v>0</v>
      </c>
      <c r="Q191" s="77">
        <f t="shared" si="106"/>
        <v>0</v>
      </c>
      <c r="R191" s="77">
        <f t="shared" si="106"/>
        <v>0</v>
      </c>
      <c r="S191" s="77">
        <f t="shared" si="106"/>
        <v>0</v>
      </c>
      <c r="T191" s="77">
        <f t="shared" si="106"/>
        <v>0</v>
      </c>
      <c r="U191" s="77">
        <f t="shared" si="106"/>
        <v>0</v>
      </c>
      <c r="V191" s="1108">
        <f t="shared" si="106"/>
        <v>5522.15</v>
      </c>
      <c r="W191" s="1108">
        <f t="shared" si="106"/>
        <v>0</v>
      </c>
      <c r="X191" s="1108">
        <f t="shared" si="106"/>
        <v>0</v>
      </c>
      <c r="Y191" s="1108">
        <f t="shared" si="106"/>
        <v>5522.15</v>
      </c>
      <c r="Z191" s="1108">
        <f t="shared" si="106"/>
        <v>0</v>
      </c>
      <c r="AA191" s="1108">
        <f t="shared" si="106"/>
        <v>0</v>
      </c>
      <c r="AB191" s="609"/>
      <c r="AC191" s="609"/>
    </row>
    <row r="192" spans="1:29" s="1" customFormat="1" ht="45" customHeight="1" x14ac:dyDescent="0.25">
      <c r="A192" s="1983"/>
      <c r="B192" s="409" t="s">
        <v>289</v>
      </c>
      <c r="C192" s="65">
        <v>963</v>
      </c>
      <c r="D192" s="1517" t="s">
        <v>37</v>
      </c>
      <c r="E192" s="1586" t="s">
        <v>33</v>
      </c>
      <c r="F192" s="675" t="s">
        <v>412</v>
      </c>
      <c r="G192" s="1586" t="s">
        <v>227</v>
      </c>
      <c r="H192" s="675" t="s">
        <v>29</v>
      </c>
      <c r="I192" s="1736">
        <f>I193</f>
        <v>5522.15</v>
      </c>
      <c r="J192" s="1403">
        <f t="shared" ref="J192:AA192" si="107">J193</f>
        <v>0</v>
      </c>
      <c r="K192" s="1099">
        <f t="shared" si="107"/>
        <v>0</v>
      </c>
      <c r="L192" s="1099">
        <f t="shared" si="107"/>
        <v>0</v>
      </c>
      <c r="M192" s="1099">
        <f t="shared" si="107"/>
        <v>0</v>
      </c>
      <c r="N192" s="1097">
        <f t="shared" si="107"/>
        <v>0</v>
      </c>
      <c r="O192" s="1099">
        <f t="shared" si="107"/>
        <v>0</v>
      </c>
      <c r="P192" s="1099">
        <f t="shared" si="107"/>
        <v>0</v>
      </c>
      <c r="Q192" s="1099">
        <f t="shared" si="107"/>
        <v>0</v>
      </c>
      <c r="R192" s="1097">
        <f t="shared" si="107"/>
        <v>0</v>
      </c>
      <c r="S192" s="1099">
        <f t="shared" si="107"/>
        <v>0</v>
      </c>
      <c r="T192" s="1099">
        <f t="shared" si="107"/>
        <v>0</v>
      </c>
      <c r="U192" s="1099">
        <f t="shared" si="107"/>
        <v>0</v>
      </c>
      <c r="V192" s="885">
        <f t="shared" si="107"/>
        <v>5522.15</v>
      </c>
      <c r="W192" s="1127">
        <f t="shared" si="107"/>
        <v>0</v>
      </c>
      <c r="X192" s="1127">
        <f t="shared" si="107"/>
        <v>0</v>
      </c>
      <c r="Y192" s="1127">
        <f t="shared" si="107"/>
        <v>5522.15</v>
      </c>
      <c r="Z192" s="1128">
        <f t="shared" si="107"/>
        <v>0</v>
      </c>
      <c r="AA192" s="1128">
        <f t="shared" si="107"/>
        <v>0</v>
      </c>
      <c r="AB192" s="609"/>
      <c r="AC192" s="609"/>
    </row>
    <row r="193" spans="1:29" s="1" customFormat="1" ht="18.75" customHeight="1" x14ac:dyDescent="0.25">
      <c r="A193" s="1983"/>
      <c r="B193" s="48" t="s">
        <v>53</v>
      </c>
      <c r="C193" s="65">
        <v>963</v>
      </c>
      <c r="D193" s="1517" t="s">
        <v>37</v>
      </c>
      <c r="E193" s="1586" t="s">
        <v>33</v>
      </c>
      <c r="F193" s="1540" t="s">
        <v>412</v>
      </c>
      <c r="G193" s="1609" t="s">
        <v>227</v>
      </c>
      <c r="H193" s="1540" t="s">
        <v>55</v>
      </c>
      <c r="I193" s="1764">
        <f>I194</f>
        <v>5522.15</v>
      </c>
      <c r="J193" s="1245">
        <f t="shared" ref="J193:AA193" si="108">J194</f>
        <v>0</v>
      </c>
      <c r="K193" s="1241">
        <f t="shared" si="108"/>
        <v>0</v>
      </c>
      <c r="L193" s="1241">
        <f t="shared" si="108"/>
        <v>0</v>
      </c>
      <c r="M193" s="1241">
        <f t="shared" si="108"/>
        <v>0</v>
      </c>
      <c r="N193" s="1104">
        <f t="shared" si="108"/>
        <v>0</v>
      </c>
      <c r="O193" s="1241">
        <f t="shared" si="108"/>
        <v>0</v>
      </c>
      <c r="P193" s="1241">
        <f t="shared" si="108"/>
        <v>0</v>
      </c>
      <c r="Q193" s="1241">
        <f t="shared" si="108"/>
        <v>0</v>
      </c>
      <c r="R193" s="1104">
        <f t="shared" si="108"/>
        <v>0</v>
      </c>
      <c r="S193" s="1241">
        <f t="shared" si="108"/>
        <v>0</v>
      </c>
      <c r="T193" s="1241">
        <f t="shared" si="108"/>
        <v>0</v>
      </c>
      <c r="U193" s="1241">
        <f t="shared" si="108"/>
        <v>0</v>
      </c>
      <c r="V193" s="906">
        <f t="shared" si="108"/>
        <v>5522.15</v>
      </c>
      <c r="W193" s="841">
        <f t="shared" si="108"/>
        <v>0</v>
      </c>
      <c r="X193" s="841">
        <f t="shared" si="108"/>
        <v>0</v>
      </c>
      <c r="Y193" s="841">
        <f t="shared" si="108"/>
        <v>5522.15</v>
      </c>
      <c r="Z193" s="943">
        <f t="shared" si="108"/>
        <v>0</v>
      </c>
      <c r="AA193" s="943">
        <f t="shared" si="108"/>
        <v>0</v>
      </c>
      <c r="AB193" s="609"/>
      <c r="AC193" s="609"/>
    </row>
    <row r="194" spans="1:29" s="1" customFormat="1" ht="18" customHeight="1" x14ac:dyDescent="0.25">
      <c r="A194" s="1983"/>
      <c r="B194" s="882" t="s">
        <v>300</v>
      </c>
      <c r="C194" s="65">
        <v>963</v>
      </c>
      <c r="D194" s="1517" t="s">
        <v>37</v>
      </c>
      <c r="E194" s="1586" t="s">
        <v>33</v>
      </c>
      <c r="F194" s="1540" t="s">
        <v>412</v>
      </c>
      <c r="G194" s="1609" t="s">
        <v>227</v>
      </c>
      <c r="H194" s="1540" t="s">
        <v>56</v>
      </c>
      <c r="I194" s="1764">
        <f>I195</f>
        <v>5522.15</v>
      </c>
      <c r="J194" s="1238">
        <f t="shared" ref="J194:AA194" si="109">J195</f>
        <v>0</v>
      </c>
      <c r="K194" s="311">
        <f t="shared" si="109"/>
        <v>0</v>
      </c>
      <c r="L194" s="311">
        <f t="shared" si="109"/>
        <v>0</v>
      </c>
      <c r="M194" s="311">
        <f t="shared" si="109"/>
        <v>0</v>
      </c>
      <c r="N194" s="322">
        <f t="shared" si="109"/>
        <v>0</v>
      </c>
      <c r="O194" s="311">
        <f t="shared" si="109"/>
        <v>0</v>
      </c>
      <c r="P194" s="311">
        <f t="shared" si="109"/>
        <v>0</v>
      </c>
      <c r="Q194" s="311">
        <f t="shared" si="109"/>
        <v>0</v>
      </c>
      <c r="R194" s="322">
        <f t="shared" si="109"/>
        <v>0</v>
      </c>
      <c r="S194" s="311">
        <f t="shared" si="109"/>
        <v>0</v>
      </c>
      <c r="T194" s="311">
        <f t="shared" si="109"/>
        <v>0</v>
      </c>
      <c r="U194" s="311">
        <f t="shared" si="109"/>
        <v>0</v>
      </c>
      <c r="V194" s="879">
        <f t="shared" si="109"/>
        <v>5522.15</v>
      </c>
      <c r="W194" s="759">
        <f t="shared" si="109"/>
        <v>0</v>
      </c>
      <c r="X194" s="759">
        <f t="shared" si="109"/>
        <v>0</v>
      </c>
      <c r="Y194" s="759">
        <f t="shared" si="109"/>
        <v>5522.15</v>
      </c>
      <c r="Z194" s="929">
        <f t="shared" si="109"/>
        <v>0</v>
      </c>
      <c r="AA194" s="929">
        <f t="shared" si="109"/>
        <v>0</v>
      </c>
      <c r="AB194" s="609"/>
      <c r="AC194" s="609"/>
    </row>
    <row r="195" spans="1:29" s="1" customFormat="1" ht="20.25" customHeight="1" thickBot="1" x14ac:dyDescent="0.3">
      <c r="A195" s="1983"/>
      <c r="B195" s="864" t="s">
        <v>302</v>
      </c>
      <c r="C195" s="865">
        <v>963</v>
      </c>
      <c r="D195" s="1548" t="s">
        <v>37</v>
      </c>
      <c r="E195" s="1606" t="s">
        <v>33</v>
      </c>
      <c r="F195" s="1321" t="s">
        <v>412</v>
      </c>
      <c r="G195" s="1418" t="s">
        <v>227</v>
      </c>
      <c r="H195" s="1649" t="s">
        <v>217</v>
      </c>
      <c r="I195" s="1765">
        <f>J195+N195+R195+V195</f>
        <v>5522.15</v>
      </c>
      <c r="J195" s="883"/>
      <c r="K195" s="318"/>
      <c r="L195" s="319"/>
      <c r="M195" s="318"/>
      <c r="N195" s="884"/>
      <c r="O195" s="318"/>
      <c r="P195" s="318"/>
      <c r="Q195" s="318"/>
      <c r="R195" s="264">
        <f>S195+T195+U195</f>
        <v>0</v>
      </c>
      <c r="S195" s="364"/>
      <c r="T195" s="304"/>
      <c r="U195" s="328"/>
      <c r="V195" s="567">
        <f>W195+X195+Y195</f>
        <v>5522.15</v>
      </c>
      <c r="W195" s="265"/>
      <c r="X195" s="319"/>
      <c r="Y195" s="265">
        <v>5522.15</v>
      </c>
      <c r="Z195" s="896"/>
      <c r="AA195" s="897"/>
      <c r="AB195" s="609"/>
      <c r="AC195" s="609"/>
    </row>
    <row r="196" spans="1:29" ht="30.75" hidden="1" customHeight="1" thickBot="1" x14ac:dyDescent="0.3">
      <c r="A196" s="1983"/>
      <c r="B196" s="257" t="s">
        <v>102</v>
      </c>
      <c r="C196" s="669">
        <v>963</v>
      </c>
      <c r="D196" s="871" t="s">
        <v>37</v>
      </c>
      <c r="E196" s="1595" t="s">
        <v>34</v>
      </c>
      <c r="F196" s="683" t="s">
        <v>28</v>
      </c>
      <c r="G196" s="1595" t="s">
        <v>29</v>
      </c>
      <c r="H196" s="683" t="s">
        <v>29</v>
      </c>
      <c r="I196" s="1772">
        <f>I198</f>
        <v>0</v>
      </c>
      <c r="J196" s="330">
        <f>J198</f>
        <v>0</v>
      </c>
      <c r="K196" s="329"/>
      <c r="L196" s="330"/>
      <c r="M196" s="329"/>
      <c r="N196" s="329">
        <f>N198</f>
        <v>0</v>
      </c>
      <c r="O196" s="284"/>
      <c r="P196" s="284"/>
      <c r="Q196" s="329"/>
      <c r="R196" s="329">
        <f>R198</f>
        <v>0</v>
      </c>
      <c r="S196" s="332"/>
      <c r="T196" s="330"/>
      <c r="U196" s="331"/>
      <c r="V196" s="331">
        <f>V198</f>
        <v>0</v>
      </c>
      <c r="W196" s="329"/>
      <c r="X196" s="330"/>
      <c r="Y196" s="329"/>
      <c r="Z196" s="830"/>
      <c r="AA196" s="489"/>
      <c r="AB196" s="609"/>
      <c r="AC196" s="609"/>
    </row>
    <row r="197" spans="1:29" ht="73.5" hidden="1" customHeight="1" thickBot="1" x14ac:dyDescent="0.3">
      <c r="A197" s="1983"/>
      <c r="B197" s="460" t="s">
        <v>104</v>
      </c>
      <c r="C197" s="80"/>
      <c r="D197" s="1517" t="s">
        <v>37</v>
      </c>
      <c r="E197" s="1586" t="s">
        <v>34</v>
      </c>
      <c r="F197" s="675" t="s">
        <v>103</v>
      </c>
      <c r="G197" s="1595" t="s">
        <v>29</v>
      </c>
      <c r="H197" s="683" t="s">
        <v>29</v>
      </c>
      <c r="I197" s="1773"/>
      <c r="J197" s="280"/>
      <c r="K197" s="279"/>
      <c r="L197" s="280"/>
      <c r="M197" s="279"/>
      <c r="N197" s="279"/>
      <c r="O197" s="311"/>
      <c r="P197" s="311"/>
      <c r="Q197" s="279"/>
      <c r="R197" s="279"/>
      <c r="S197" s="282"/>
      <c r="T197" s="280"/>
      <c r="U197" s="281"/>
      <c r="V197" s="281"/>
      <c r="W197" s="279"/>
      <c r="X197" s="280"/>
      <c r="Y197" s="279"/>
      <c r="Z197" s="829"/>
      <c r="AA197" s="488"/>
      <c r="AB197" s="609"/>
      <c r="AC197" s="609"/>
    </row>
    <row r="198" spans="1:29" ht="44.25" hidden="1" customHeight="1" thickBot="1" x14ac:dyDescent="0.3">
      <c r="A198" s="1983"/>
      <c r="B198" s="461" t="s">
        <v>122</v>
      </c>
      <c r="C198" s="462">
        <v>963</v>
      </c>
      <c r="D198" s="1555" t="s">
        <v>37</v>
      </c>
      <c r="E198" s="1623" t="s">
        <v>34</v>
      </c>
      <c r="F198" s="702" t="s">
        <v>123</v>
      </c>
      <c r="G198" s="1595" t="s">
        <v>29</v>
      </c>
      <c r="H198" s="683" t="s">
        <v>29</v>
      </c>
      <c r="I198" s="1735">
        <f t="shared" ref="I198:J200" si="110">I199</f>
        <v>0</v>
      </c>
      <c r="J198" s="333">
        <f t="shared" si="110"/>
        <v>0</v>
      </c>
      <c r="K198" s="211"/>
      <c r="L198" s="333"/>
      <c r="M198" s="211"/>
      <c r="N198" s="211">
        <f>N199</f>
        <v>0</v>
      </c>
      <c r="O198" s="322"/>
      <c r="P198" s="322"/>
      <c r="Q198" s="211"/>
      <c r="R198" s="211">
        <f>R199</f>
        <v>0</v>
      </c>
      <c r="S198" s="335"/>
      <c r="T198" s="333"/>
      <c r="U198" s="334"/>
      <c r="V198" s="334">
        <f>V199</f>
        <v>0</v>
      </c>
      <c r="W198" s="211"/>
      <c r="X198" s="333"/>
      <c r="Y198" s="211"/>
      <c r="Z198" s="829"/>
      <c r="AA198" s="488"/>
      <c r="AB198" s="609"/>
      <c r="AC198" s="609"/>
    </row>
    <row r="199" spans="1:29" ht="30.75" hidden="1" customHeight="1" thickBot="1" x14ac:dyDescent="0.3">
      <c r="A199" s="1983"/>
      <c r="B199" s="48" t="s">
        <v>88</v>
      </c>
      <c r="C199" s="127">
        <v>963</v>
      </c>
      <c r="D199" s="1553" t="s">
        <v>37</v>
      </c>
      <c r="E199" s="1609" t="s">
        <v>34</v>
      </c>
      <c r="F199" s="1540" t="s">
        <v>123</v>
      </c>
      <c r="G199" s="1595" t="s">
        <v>29</v>
      </c>
      <c r="H199" s="683" t="s">
        <v>29</v>
      </c>
      <c r="I199" s="1774">
        <f t="shared" si="110"/>
        <v>0</v>
      </c>
      <c r="J199" s="266">
        <f t="shared" si="110"/>
        <v>0</v>
      </c>
      <c r="K199" s="336"/>
      <c r="L199" s="337"/>
      <c r="M199" s="336"/>
      <c r="N199" s="311">
        <f>N200</f>
        <v>0</v>
      </c>
      <c r="O199" s="336"/>
      <c r="P199" s="336"/>
      <c r="Q199" s="336"/>
      <c r="R199" s="311">
        <f>R200</f>
        <v>0</v>
      </c>
      <c r="S199" s="339"/>
      <c r="T199" s="337"/>
      <c r="U199" s="338"/>
      <c r="V199" s="267">
        <f>V200</f>
        <v>0</v>
      </c>
      <c r="W199" s="336"/>
      <c r="X199" s="337"/>
      <c r="Y199" s="336"/>
      <c r="Z199" s="829"/>
      <c r="AA199" s="488"/>
      <c r="AB199" s="609"/>
      <c r="AC199" s="609"/>
    </row>
    <row r="200" spans="1:29" ht="30.75" hidden="1" customHeight="1" thickBot="1" x14ac:dyDescent="0.3">
      <c r="A200" s="1983"/>
      <c r="B200" s="69" t="s">
        <v>15</v>
      </c>
      <c r="C200" s="124">
        <v>963</v>
      </c>
      <c r="D200" s="1553" t="s">
        <v>37</v>
      </c>
      <c r="E200" s="1609" t="s">
        <v>34</v>
      </c>
      <c r="F200" s="1664">
        <v>3400702</v>
      </c>
      <c r="G200" s="1595" t="s">
        <v>29</v>
      </c>
      <c r="H200" s="683" t="s">
        <v>29</v>
      </c>
      <c r="I200" s="1774">
        <f t="shared" si="110"/>
        <v>0</v>
      </c>
      <c r="J200" s="266">
        <f t="shared" si="110"/>
        <v>0</v>
      </c>
      <c r="K200" s="336"/>
      <c r="L200" s="337"/>
      <c r="M200" s="336"/>
      <c r="N200" s="311">
        <f>N201</f>
        <v>0</v>
      </c>
      <c r="O200" s="336"/>
      <c r="P200" s="336"/>
      <c r="Q200" s="336"/>
      <c r="R200" s="311">
        <f>R201</f>
        <v>0</v>
      </c>
      <c r="S200" s="339"/>
      <c r="T200" s="337"/>
      <c r="U200" s="338"/>
      <c r="V200" s="267">
        <f>V201</f>
        <v>0</v>
      </c>
      <c r="W200" s="336"/>
      <c r="X200" s="337"/>
      <c r="Y200" s="336"/>
      <c r="Z200" s="829"/>
      <c r="AA200" s="488"/>
      <c r="AB200" s="609"/>
      <c r="AC200" s="609"/>
    </row>
    <row r="201" spans="1:29" ht="30.75" hidden="1" customHeight="1" thickBot="1" x14ac:dyDescent="0.3">
      <c r="A201" s="1983"/>
      <c r="B201" s="51" t="s">
        <v>16</v>
      </c>
      <c r="C201" s="128">
        <v>963</v>
      </c>
      <c r="D201" s="1528" t="s">
        <v>37</v>
      </c>
      <c r="E201" s="1599" t="s">
        <v>34</v>
      </c>
      <c r="F201" s="1665">
        <v>3400702</v>
      </c>
      <c r="G201" s="1595" t="s">
        <v>29</v>
      </c>
      <c r="H201" s="683" t="s">
        <v>29</v>
      </c>
      <c r="I201" s="1775">
        <f>J201+N201+R201+Y201</f>
        <v>0</v>
      </c>
      <c r="J201" s="463">
        <v>0</v>
      </c>
      <c r="K201" s="341"/>
      <c r="L201" s="342"/>
      <c r="M201" s="341"/>
      <c r="N201" s="340">
        <v>0</v>
      </c>
      <c r="O201" s="416"/>
      <c r="P201" s="416"/>
      <c r="Q201" s="341"/>
      <c r="R201" s="340">
        <v>0</v>
      </c>
      <c r="S201" s="743"/>
      <c r="T201" s="342"/>
      <c r="U201" s="343"/>
      <c r="V201" s="498">
        <v>0</v>
      </c>
      <c r="W201" s="341"/>
      <c r="X201" s="342"/>
      <c r="Y201" s="341"/>
      <c r="Z201" s="833"/>
      <c r="AA201" s="836"/>
      <c r="AB201" s="609"/>
      <c r="AC201" s="609"/>
    </row>
    <row r="202" spans="1:29" ht="30.75" hidden="1" customHeight="1" thickBot="1" x14ac:dyDescent="0.3">
      <c r="A202" s="1983"/>
      <c r="B202" s="656" t="s">
        <v>338</v>
      </c>
      <c r="C202" s="670">
        <v>963</v>
      </c>
      <c r="D202" s="1556" t="s">
        <v>37</v>
      </c>
      <c r="E202" s="1608" t="s">
        <v>33</v>
      </c>
      <c r="F202" s="670">
        <v>9998200</v>
      </c>
      <c r="G202" s="1595" t="s">
        <v>29</v>
      </c>
      <c r="H202" s="683" t="s">
        <v>29</v>
      </c>
      <c r="I202" s="1776"/>
      <c r="J202" s="643"/>
      <c r="K202" s="341"/>
      <c r="L202" s="342"/>
      <c r="M202" s="341"/>
      <c r="N202" s="495"/>
      <c r="O202" s="290"/>
      <c r="P202" s="290"/>
      <c r="Q202" s="341"/>
      <c r="R202" s="495"/>
      <c r="S202" s="743"/>
      <c r="T202" s="342"/>
      <c r="U202" s="343"/>
      <c r="V202" s="523"/>
      <c r="W202" s="341"/>
      <c r="X202" s="342"/>
      <c r="Y202" s="341"/>
      <c r="Z202" s="831"/>
      <c r="AA202" s="834"/>
      <c r="AB202" s="609"/>
      <c r="AC202" s="609"/>
    </row>
    <row r="203" spans="1:29" ht="30.75" hidden="1" customHeight="1" thickBot="1" x14ac:dyDescent="0.3">
      <c r="A203" s="1983"/>
      <c r="B203" s="656" t="s">
        <v>258</v>
      </c>
      <c r="C203" s="670">
        <v>963</v>
      </c>
      <c r="D203" s="1556" t="s">
        <v>37</v>
      </c>
      <c r="E203" s="1608" t="s">
        <v>33</v>
      </c>
      <c r="F203" s="670">
        <v>9998290</v>
      </c>
      <c r="G203" s="1595" t="s">
        <v>29</v>
      </c>
      <c r="H203" s="683" t="s">
        <v>29</v>
      </c>
      <c r="I203" s="1776"/>
      <c r="J203" s="643"/>
      <c r="K203" s="341"/>
      <c r="L203" s="342"/>
      <c r="M203" s="341"/>
      <c r="N203" s="495"/>
      <c r="O203" s="294"/>
      <c r="P203" s="294"/>
      <c r="Q203" s="341"/>
      <c r="R203" s="495"/>
      <c r="S203" s="743"/>
      <c r="T203" s="342"/>
      <c r="U203" s="343"/>
      <c r="V203" s="523"/>
      <c r="W203" s="341"/>
      <c r="X203" s="342"/>
      <c r="Y203" s="341"/>
      <c r="Z203" s="832"/>
      <c r="AA203" s="835"/>
      <c r="AB203" s="609"/>
      <c r="AC203" s="609"/>
    </row>
    <row r="204" spans="1:29" ht="30.75" hidden="1" customHeight="1" thickBot="1" x14ac:dyDescent="0.3">
      <c r="A204" s="1983"/>
      <c r="B204" s="657" t="s">
        <v>339</v>
      </c>
      <c r="C204" s="671">
        <v>963</v>
      </c>
      <c r="D204" s="871" t="s">
        <v>37</v>
      </c>
      <c r="E204" s="1595" t="s">
        <v>33</v>
      </c>
      <c r="F204" s="671">
        <v>9998290</v>
      </c>
      <c r="G204" s="1595" t="s">
        <v>29</v>
      </c>
      <c r="H204" s="683" t="s">
        <v>29</v>
      </c>
      <c r="I204" s="1777"/>
      <c r="J204" s="659"/>
      <c r="K204" s="660"/>
      <c r="L204" s="661"/>
      <c r="M204" s="660"/>
      <c r="N204" s="857"/>
      <c r="O204" s="728"/>
      <c r="P204" s="728"/>
      <c r="Q204" s="660"/>
      <c r="R204" s="857"/>
      <c r="S204" s="744"/>
      <c r="T204" s="661"/>
      <c r="U204" s="662"/>
      <c r="V204" s="663"/>
      <c r="W204" s="660"/>
      <c r="X204" s="661"/>
      <c r="Y204" s="660"/>
      <c r="Z204" s="730"/>
      <c r="AA204" s="728"/>
      <c r="AB204" s="609"/>
      <c r="AC204" s="609"/>
    </row>
    <row r="205" spans="1:29" ht="30.75" hidden="1" customHeight="1" thickBot="1" x14ac:dyDescent="0.3">
      <c r="A205" s="1983"/>
      <c r="B205" s="732" t="s">
        <v>340</v>
      </c>
      <c r="C205" s="101">
        <v>963</v>
      </c>
      <c r="D205" s="1556" t="s">
        <v>37</v>
      </c>
      <c r="E205" s="1608" t="s">
        <v>33</v>
      </c>
      <c r="F205" s="101">
        <v>9998290</v>
      </c>
      <c r="G205" s="1595" t="s">
        <v>29</v>
      </c>
      <c r="H205" s="683" t="s">
        <v>29</v>
      </c>
      <c r="I205" s="1778"/>
      <c r="J205" s="232"/>
      <c r="K205" s="290"/>
      <c r="L205" s="291"/>
      <c r="M205" s="290"/>
      <c r="N205" s="77"/>
      <c r="O205" s="290"/>
      <c r="P205" s="290"/>
      <c r="Q205" s="290"/>
      <c r="R205" s="77"/>
      <c r="S205" s="745"/>
      <c r="T205" s="291"/>
      <c r="U205" s="733"/>
      <c r="V205" s="78"/>
      <c r="W205" s="290"/>
      <c r="X205" s="291"/>
      <c r="Y205" s="290"/>
      <c r="Z205" s="830"/>
      <c r="AA205" s="489"/>
      <c r="AB205" s="609"/>
      <c r="AC205" s="609"/>
    </row>
    <row r="206" spans="1:29" ht="30.75" hidden="1" customHeight="1" thickBot="1" x14ac:dyDescent="0.3">
      <c r="A206" s="1983"/>
      <c r="B206" s="667" t="s">
        <v>290</v>
      </c>
      <c r="C206" s="103">
        <v>963</v>
      </c>
      <c r="D206" s="1516" t="s">
        <v>37</v>
      </c>
      <c r="E206" s="496" t="s">
        <v>33</v>
      </c>
      <c r="F206" s="103">
        <v>9998290</v>
      </c>
      <c r="G206" s="1595" t="s">
        <v>29</v>
      </c>
      <c r="H206" s="683" t="s">
        <v>29</v>
      </c>
      <c r="I206" s="1779"/>
      <c r="J206" s="333"/>
      <c r="K206" s="490"/>
      <c r="L206" s="585"/>
      <c r="M206" s="490"/>
      <c r="N206" s="211"/>
      <c r="O206" s="293"/>
      <c r="P206" s="293"/>
      <c r="Q206" s="490"/>
      <c r="R206" s="211"/>
      <c r="S206" s="584"/>
      <c r="T206" s="585"/>
      <c r="U206" s="583"/>
      <c r="V206" s="334"/>
      <c r="W206" s="490"/>
      <c r="X206" s="585"/>
      <c r="Y206" s="490"/>
      <c r="Z206" s="829"/>
      <c r="AA206" s="488"/>
      <c r="AB206" s="609"/>
      <c r="AC206" s="609"/>
    </row>
    <row r="207" spans="1:29" ht="30.75" hidden="1" customHeight="1" thickBot="1" x14ac:dyDescent="0.3">
      <c r="A207" s="1983"/>
      <c r="B207" s="664" t="s">
        <v>53</v>
      </c>
      <c r="C207" s="672">
        <v>963</v>
      </c>
      <c r="D207" s="1553" t="s">
        <v>37</v>
      </c>
      <c r="E207" s="1609" t="s">
        <v>33</v>
      </c>
      <c r="F207" s="672">
        <v>9998290</v>
      </c>
      <c r="G207" s="1595" t="s">
        <v>29</v>
      </c>
      <c r="H207" s="683" t="s">
        <v>29</v>
      </c>
      <c r="I207" s="1780"/>
      <c r="J207" s="665"/>
      <c r="K207" s="293"/>
      <c r="L207" s="666"/>
      <c r="M207" s="293"/>
      <c r="N207" s="212"/>
      <c r="O207" s="336"/>
      <c r="P207" s="336"/>
      <c r="Q207" s="293"/>
      <c r="R207" s="212"/>
      <c r="S207" s="292"/>
      <c r="T207" s="666"/>
      <c r="U207" s="505"/>
      <c r="V207" s="566"/>
      <c r="W207" s="293"/>
      <c r="X207" s="666"/>
      <c r="Y207" s="293"/>
      <c r="Z207" s="829"/>
      <c r="AA207" s="488"/>
      <c r="AB207" s="609"/>
      <c r="AC207" s="609"/>
    </row>
    <row r="208" spans="1:29" ht="30.75" hidden="1" customHeight="1" thickBot="1" x14ac:dyDescent="0.3">
      <c r="A208" s="1983"/>
      <c r="B208" s="664" t="s">
        <v>300</v>
      </c>
      <c r="C208" s="672">
        <v>963</v>
      </c>
      <c r="D208" s="1553" t="s">
        <v>37</v>
      </c>
      <c r="E208" s="1609" t="s">
        <v>33</v>
      </c>
      <c r="F208" s="672">
        <v>9998290</v>
      </c>
      <c r="G208" s="1595" t="s">
        <v>29</v>
      </c>
      <c r="H208" s="683" t="s">
        <v>29</v>
      </c>
      <c r="I208" s="1780"/>
      <c r="J208" s="665"/>
      <c r="K208" s="293"/>
      <c r="L208" s="666"/>
      <c r="M208" s="293"/>
      <c r="N208" s="212"/>
      <c r="O208" s="336"/>
      <c r="P208" s="336"/>
      <c r="Q208" s="293"/>
      <c r="R208" s="212"/>
      <c r="S208" s="292"/>
      <c r="T208" s="666"/>
      <c r="U208" s="505"/>
      <c r="V208" s="566"/>
      <c r="W208" s="293"/>
      <c r="X208" s="666"/>
      <c r="Y208" s="293"/>
      <c r="Z208" s="829"/>
      <c r="AA208" s="488"/>
      <c r="AB208" s="609"/>
      <c r="AC208" s="609"/>
    </row>
    <row r="209" spans="1:29" ht="30.75" hidden="1" customHeight="1" thickBot="1" x14ac:dyDescent="0.3">
      <c r="A209" s="1983"/>
      <c r="B209" s="1393" t="s">
        <v>301</v>
      </c>
      <c r="C209" s="1394">
        <v>963</v>
      </c>
      <c r="D209" s="1425" t="s">
        <v>37</v>
      </c>
      <c r="E209" s="1624" t="s">
        <v>33</v>
      </c>
      <c r="F209" s="1394">
        <v>9998290</v>
      </c>
      <c r="G209" s="1622" t="s">
        <v>29</v>
      </c>
      <c r="H209" s="1395" t="s">
        <v>29</v>
      </c>
      <c r="I209" s="1781"/>
      <c r="J209" s="1396"/>
      <c r="K209" s="416"/>
      <c r="L209" s="1106"/>
      <c r="M209" s="416"/>
      <c r="N209" s="1104"/>
      <c r="O209" s="416"/>
      <c r="P209" s="416"/>
      <c r="Q209" s="416"/>
      <c r="R209" s="1104"/>
      <c r="S209" s="517"/>
      <c r="T209" s="1106"/>
      <c r="U209" s="514"/>
      <c r="V209" s="1397"/>
      <c r="W209" s="416"/>
      <c r="X209" s="1106"/>
      <c r="Y209" s="416"/>
      <c r="Z209" s="833"/>
      <c r="AA209" s="836"/>
      <c r="AB209" s="609"/>
      <c r="AC209" s="609"/>
    </row>
    <row r="210" spans="1:29" ht="42" customHeight="1" thickBot="1" x14ac:dyDescent="0.3">
      <c r="A210" s="1983"/>
      <c r="B210" s="405" t="s">
        <v>258</v>
      </c>
      <c r="C210" s="1399">
        <v>963</v>
      </c>
      <c r="D210" s="399" t="s">
        <v>37</v>
      </c>
      <c r="E210" s="1589" t="s">
        <v>33</v>
      </c>
      <c r="F210" s="1399">
        <v>9998290</v>
      </c>
      <c r="G210" s="1589" t="s">
        <v>29</v>
      </c>
      <c r="H210" s="1400" t="s">
        <v>29</v>
      </c>
      <c r="I210" s="1782">
        <f>I211</f>
        <v>10199.98</v>
      </c>
      <c r="J210" s="1398">
        <f t="shared" ref="J210:AA210" si="111">J211</f>
        <v>0</v>
      </c>
      <c r="K210" s="1398">
        <f t="shared" si="111"/>
        <v>0</v>
      </c>
      <c r="L210" s="1398">
        <f t="shared" si="111"/>
        <v>0</v>
      </c>
      <c r="M210" s="1398">
        <f t="shared" si="111"/>
        <v>0</v>
      </c>
      <c r="N210" s="1398">
        <f t="shared" si="111"/>
        <v>0</v>
      </c>
      <c r="O210" s="1398">
        <f t="shared" si="111"/>
        <v>0</v>
      </c>
      <c r="P210" s="1398">
        <f t="shared" si="111"/>
        <v>0</v>
      </c>
      <c r="Q210" s="1398">
        <f t="shared" si="111"/>
        <v>0</v>
      </c>
      <c r="R210" s="1398">
        <f t="shared" si="111"/>
        <v>0</v>
      </c>
      <c r="S210" s="1398">
        <f t="shared" si="111"/>
        <v>0</v>
      </c>
      <c r="T210" s="1398">
        <f t="shared" si="111"/>
        <v>0</v>
      </c>
      <c r="U210" s="1398">
        <f t="shared" si="111"/>
        <v>0</v>
      </c>
      <c r="V210" s="1398">
        <f t="shared" si="111"/>
        <v>10199.98</v>
      </c>
      <c r="W210" s="1398">
        <f t="shared" si="111"/>
        <v>10199.98</v>
      </c>
      <c r="X210" s="1398">
        <f t="shared" si="111"/>
        <v>0</v>
      </c>
      <c r="Y210" s="1398">
        <f t="shared" si="111"/>
        <v>0</v>
      </c>
      <c r="Z210" s="1398">
        <f t="shared" si="111"/>
        <v>0</v>
      </c>
      <c r="AA210" s="1398">
        <f t="shared" si="111"/>
        <v>0</v>
      </c>
      <c r="AB210" s="609"/>
      <c r="AC210" s="609"/>
    </row>
    <row r="211" spans="1:29" ht="41.25" customHeight="1" x14ac:dyDescent="0.25">
      <c r="A211" s="1983"/>
      <c r="B211" s="1392" t="s">
        <v>289</v>
      </c>
      <c r="C211" s="103">
        <v>963</v>
      </c>
      <c r="D211" s="1516" t="s">
        <v>37</v>
      </c>
      <c r="E211" s="496" t="s">
        <v>33</v>
      </c>
      <c r="F211" s="103">
        <v>9998290</v>
      </c>
      <c r="G211" s="154">
        <v>244</v>
      </c>
      <c r="H211" s="675" t="s">
        <v>29</v>
      </c>
      <c r="I211" s="1735">
        <f>I212</f>
        <v>10199.98</v>
      </c>
      <c r="J211" s="211">
        <f t="shared" ref="J211:U211" si="112">J212</f>
        <v>0</v>
      </c>
      <c r="K211" s="260">
        <f t="shared" si="112"/>
        <v>0</v>
      </c>
      <c r="L211" s="260">
        <f t="shared" si="112"/>
        <v>0</v>
      </c>
      <c r="M211" s="260">
        <f t="shared" si="112"/>
        <v>0</v>
      </c>
      <c r="N211" s="211">
        <f t="shared" si="112"/>
        <v>0</v>
      </c>
      <c r="O211" s="260">
        <f t="shared" si="112"/>
        <v>0</v>
      </c>
      <c r="P211" s="260">
        <f t="shared" si="112"/>
        <v>0</v>
      </c>
      <c r="Q211" s="260">
        <f t="shared" si="112"/>
        <v>0</v>
      </c>
      <c r="R211" s="211">
        <f t="shared" si="112"/>
        <v>0</v>
      </c>
      <c r="S211" s="260">
        <f t="shared" si="112"/>
        <v>0</v>
      </c>
      <c r="T211" s="260">
        <f t="shared" si="112"/>
        <v>0</v>
      </c>
      <c r="U211" s="260">
        <f t="shared" si="112"/>
        <v>0</v>
      </c>
      <c r="V211" s="334">
        <f t="shared" ref="V211:X213" si="113">V212</f>
        <v>10199.98</v>
      </c>
      <c r="W211" s="490">
        <f t="shared" si="113"/>
        <v>10199.98</v>
      </c>
      <c r="X211" s="585">
        <f t="shared" si="113"/>
        <v>0</v>
      </c>
      <c r="Y211" s="490"/>
      <c r="Z211" s="1246"/>
      <c r="AA211" s="1247"/>
      <c r="AB211" s="609"/>
      <c r="AC211" s="609"/>
    </row>
    <row r="212" spans="1:29" ht="14.25" customHeight="1" x14ac:dyDescent="0.25">
      <c r="A212" s="1983"/>
      <c r="B212" s="664" t="s">
        <v>53</v>
      </c>
      <c r="C212" s="672">
        <v>963</v>
      </c>
      <c r="D212" s="1553" t="s">
        <v>37</v>
      </c>
      <c r="E212" s="1609" t="s">
        <v>33</v>
      </c>
      <c r="F212" s="672">
        <v>9998290</v>
      </c>
      <c r="G212" s="1710">
        <v>244</v>
      </c>
      <c r="H212" s="672">
        <v>200</v>
      </c>
      <c r="I212" s="1737">
        <f>I213</f>
        <v>10199.98</v>
      </c>
      <c r="J212" s="387">
        <f t="shared" ref="J212:U212" si="114">J213</f>
        <v>0</v>
      </c>
      <c r="K212" s="293">
        <f t="shared" si="114"/>
        <v>0</v>
      </c>
      <c r="L212" s="293">
        <f t="shared" si="114"/>
        <v>0</v>
      </c>
      <c r="M212" s="293">
        <f t="shared" si="114"/>
        <v>0</v>
      </c>
      <c r="N212" s="387">
        <f t="shared" si="114"/>
        <v>0</v>
      </c>
      <c r="O212" s="293">
        <f t="shared" si="114"/>
        <v>0</v>
      </c>
      <c r="P212" s="293">
        <f t="shared" si="114"/>
        <v>0</v>
      </c>
      <c r="Q212" s="293">
        <f t="shared" si="114"/>
        <v>0</v>
      </c>
      <c r="R212" s="387">
        <f t="shared" si="114"/>
        <v>0</v>
      </c>
      <c r="S212" s="293">
        <f t="shared" si="114"/>
        <v>0</v>
      </c>
      <c r="T212" s="293">
        <f t="shared" si="114"/>
        <v>0</v>
      </c>
      <c r="U212" s="293">
        <f t="shared" si="114"/>
        <v>0</v>
      </c>
      <c r="V212" s="566">
        <f t="shared" si="113"/>
        <v>10199.98</v>
      </c>
      <c r="W212" s="293">
        <f t="shared" si="113"/>
        <v>10199.98</v>
      </c>
      <c r="X212" s="666">
        <f t="shared" si="113"/>
        <v>0</v>
      </c>
      <c r="Y212" s="293"/>
      <c r="Z212" s="894"/>
      <c r="AA212" s="895"/>
      <c r="AB212" s="609"/>
      <c r="AC212" s="609"/>
    </row>
    <row r="213" spans="1:29" ht="12" customHeight="1" x14ac:dyDescent="0.25">
      <c r="A213" s="1983"/>
      <c r="B213" s="664" t="s">
        <v>300</v>
      </c>
      <c r="C213" s="672">
        <v>963</v>
      </c>
      <c r="D213" s="1553" t="s">
        <v>37</v>
      </c>
      <c r="E213" s="1609" t="s">
        <v>33</v>
      </c>
      <c r="F213" s="672">
        <v>9998290</v>
      </c>
      <c r="G213" s="1710">
        <v>244</v>
      </c>
      <c r="H213" s="672">
        <v>220</v>
      </c>
      <c r="I213" s="1737">
        <f>I214</f>
        <v>10199.98</v>
      </c>
      <c r="J213" s="665"/>
      <c r="K213" s="293"/>
      <c r="L213" s="666"/>
      <c r="M213" s="293"/>
      <c r="N213" s="212"/>
      <c r="O213" s="336"/>
      <c r="P213" s="336"/>
      <c r="Q213" s="293"/>
      <c r="R213" s="212">
        <f>R214</f>
        <v>0</v>
      </c>
      <c r="S213" s="263">
        <f>S214</f>
        <v>0</v>
      </c>
      <c r="T213" s="263">
        <f>T214</f>
        <v>0</v>
      </c>
      <c r="U213" s="263">
        <f>U214</f>
        <v>0</v>
      </c>
      <c r="V213" s="566">
        <f t="shared" si="113"/>
        <v>10199.98</v>
      </c>
      <c r="W213" s="293">
        <f t="shared" si="113"/>
        <v>10199.98</v>
      </c>
      <c r="X213" s="666">
        <f t="shared" si="113"/>
        <v>0</v>
      </c>
      <c r="Y213" s="293"/>
      <c r="Z213" s="894"/>
      <c r="AA213" s="895"/>
      <c r="AB213" s="609"/>
      <c r="AC213" s="609"/>
    </row>
    <row r="214" spans="1:29" ht="16.5" customHeight="1" thickBot="1" x14ac:dyDescent="0.3">
      <c r="A214" s="1983"/>
      <c r="B214" s="658" t="s">
        <v>301</v>
      </c>
      <c r="C214" s="673">
        <v>963</v>
      </c>
      <c r="D214" s="1423" t="s">
        <v>37</v>
      </c>
      <c r="E214" s="1418" t="s">
        <v>33</v>
      </c>
      <c r="F214" s="673">
        <v>9998290</v>
      </c>
      <c r="G214" s="1711">
        <v>244</v>
      </c>
      <c r="H214" s="673">
        <v>225</v>
      </c>
      <c r="I214" s="1783">
        <f>J214+N214+R214+V214</f>
        <v>10199.98</v>
      </c>
      <c r="J214" s="643"/>
      <c r="K214" s="341"/>
      <c r="L214" s="342"/>
      <c r="M214" s="341"/>
      <c r="N214" s="495"/>
      <c r="O214" s="416"/>
      <c r="P214" s="416"/>
      <c r="Q214" s="341"/>
      <c r="R214" s="495">
        <f>S214+T214+U214</f>
        <v>0</v>
      </c>
      <c r="S214" s="743"/>
      <c r="T214" s="342"/>
      <c r="U214" s="1385">
        <v>0</v>
      </c>
      <c r="V214" s="523">
        <f>W214+X214+Y214</f>
        <v>10199.98</v>
      </c>
      <c r="W214" s="341">
        <v>10199.98</v>
      </c>
      <c r="X214" s="342">
        <v>0</v>
      </c>
      <c r="Y214" s="341"/>
      <c r="Z214" s="896"/>
      <c r="AA214" s="897"/>
      <c r="AB214" s="609"/>
      <c r="AC214" s="609"/>
    </row>
    <row r="215" spans="1:29" ht="3.75" customHeight="1" thickBot="1" x14ac:dyDescent="0.3">
      <c r="A215" s="874"/>
      <c r="B215" s="147"/>
      <c r="C215" s="130"/>
      <c r="D215" s="1522"/>
      <c r="E215" s="1593"/>
      <c r="F215" s="703"/>
      <c r="G215" s="1593"/>
      <c r="H215" s="703"/>
      <c r="I215" s="1784"/>
      <c r="J215" s="330"/>
      <c r="K215" s="329"/>
      <c r="L215" s="330"/>
      <c r="M215" s="329"/>
      <c r="N215" s="329"/>
      <c r="O215" s="329"/>
      <c r="P215" s="329"/>
      <c r="Q215" s="329"/>
      <c r="R215" s="329"/>
      <c r="S215" s="332"/>
      <c r="T215" s="330"/>
      <c r="U215" s="331"/>
      <c r="V215" s="331"/>
      <c r="W215" s="329"/>
      <c r="X215" s="330"/>
      <c r="Y215" s="329"/>
      <c r="Z215" s="832"/>
      <c r="AA215" s="835"/>
      <c r="AB215" s="609"/>
      <c r="AC215" s="609"/>
    </row>
    <row r="216" spans="1:29" ht="18.75" customHeight="1" thickBot="1" x14ac:dyDescent="0.3">
      <c r="A216" s="129" t="s">
        <v>76</v>
      </c>
      <c r="B216" s="125" t="s">
        <v>142</v>
      </c>
      <c r="C216" s="130">
        <v>963</v>
      </c>
      <c r="D216" s="1522" t="s">
        <v>37</v>
      </c>
      <c r="E216" s="1593" t="s">
        <v>25</v>
      </c>
      <c r="F216" s="703" t="s">
        <v>28</v>
      </c>
      <c r="G216" s="1593" t="s">
        <v>29</v>
      </c>
      <c r="H216" s="703" t="s">
        <v>29</v>
      </c>
      <c r="I216" s="1784">
        <f>I229+I235+I240+I254+I263+I276</f>
        <v>922278.95</v>
      </c>
      <c r="J216" s="329">
        <f t="shared" ref="J216:AA216" si="115">J229+J235+J240+J254+J263+J276</f>
        <v>242320.05</v>
      </c>
      <c r="K216" s="329">
        <f t="shared" si="115"/>
        <v>16600</v>
      </c>
      <c r="L216" s="329">
        <f t="shared" si="115"/>
        <v>140000</v>
      </c>
      <c r="M216" s="329">
        <f t="shared" si="115"/>
        <v>85720.05</v>
      </c>
      <c r="N216" s="329">
        <f t="shared" si="115"/>
        <v>166440</v>
      </c>
      <c r="O216" s="329">
        <f t="shared" si="115"/>
        <v>35600</v>
      </c>
      <c r="P216" s="329">
        <f t="shared" si="115"/>
        <v>51200</v>
      </c>
      <c r="Q216" s="329">
        <f t="shared" si="115"/>
        <v>79640</v>
      </c>
      <c r="R216" s="329">
        <f t="shared" si="115"/>
        <v>269840.08</v>
      </c>
      <c r="S216" s="329">
        <f t="shared" si="115"/>
        <v>115539.05</v>
      </c>
      <c r="T216" s="329">
        <f t="shared" si="115"/>
        <v>128306.03</v>
      </c>
      <c r="U216" s="329">
        <f t="shared" si="115"/>
        <v>25995</v>
      </c>
      <c r="V216" s="329">
        <f t="shared" si="115"/>
        <v>243678.82</v>
      </c>
      <c r="W216" s="329">
        <f t="shared" si="115"/>
        <v>166779.84999999998</v>
      </c>
      <c r="X216" s="329">
        <f t="shared" si="115"/>
        <v>0</v>
      </c>
      <c r="Y216" s="329">
        <f t="shared" si="115"/>
        <v>76898.97</v>
      </c>
      <c r="Z216" s="329">
        <f t="shared" si="115"/>
        <v>514059.38</v>
      </c>
      <c r="AA216" s="329">
        <f t="shared" si="115"/>
        <v>847048.74</v>
      </c>
      <c r="AB216" s="609"/>
      <c r="AC216" s="609"/>
    </row>
    <row r="217" spans="1:29" ht="43.5" hidden="1" thickBot="1" x14ac:dyDescent="0.3">
      <c r="A217" s="131" t="s">
        <v>76</v>
      </c>
      <c r="B217" s="464" t="s">
        <v>141</v>
      </c>
      <c r="C217" s="132">
        <v>963</v>
      </c>
      <c r="D217" s="1557" t="s">
        <v>37</v>
      </c>
      <c r="E217" s="1625" t="s">
        <v>25</v>
      </c>
      <c r="F217" s="704" t="s">
        <v>132</v>
      </c>
      <c r="G217" s="1625" t="s">
        <v>29</v>
      </c>
      <c r="H217" s="704" t="s">
        <v>29</v>
      </c>
      <c r="I217" s="1785">
        <f>I218</f>
        <v>0</v>
      </c>
      <c r="J217" s="345">
        <f>J218</f>
        <v>0</v>
      </c>
      <c r="K217" s="344"/>
      <c r="L217" s="345"/>
      <c r="M217" s="344"/>
      <c r="N217" s="344">
        <f>N218</f>
        <v>0</v>
      </c>
      <c r="O217" s="760"/>
      <c r="P217" s="760"/>
      <c r="Q217" s="344"/>
      <c r="R217" s="344">
        <f>R218</f>
        <v>0</v>
      </c>
      <c r="S217" s="747"/>
      <c r="T217" s="345"/>
      <c r="U217" s="346"/>
      <c r="V217" s="346">
        <f>V218</f>
        <v>0</v>
      </c>
      <c r="W217" s="344"/>
      <c r="X217" s="345"/>
      <c r="Y217" s="344"/>
      <c r="Z217" s="830"/>
      <c r="AA217" s="489"/>
      <c r="AB217" s="609"/>
      <c r="AC217" s="609"/>
    </row>
    <row r="218" spans="1:29" ht="23.25" hidden="1" customHeight="1" x14ac:dyDescent="0.25">
      <c r="A218" s="1980"/>
      <c r="B218" s="48" t="s">
        <v>88</v>
      </c>
      <c r="C218" s="79">
        <v>963</v>
      </c>
      <c r="D218" s="1516" t="s">
        <v>37</v>
      </c>
      <c r="E218" s="496" t="s">
        <v>25</v>
      </c>
      <c r="F218" s="705" t="s">
        <v>132</v>
      </c>
      <c r="G218" s="496" t="s">
        <v>74</v>
      </c>
      <c r="H218" s="705" t="s">
        <v>29</v>
      </c>
      <c r="I218" s="1786">
        <f>I219+I221</f>
        <v>0</v>
      </c>
      <c r="J218" s="259">
        <f>J219+J221</f>
        <v>0</v>
      </c>
      <c r="K218" s="260"/>
      <c r="L218" s="259"/>
      <c r="M218" s="260"/>
      <c r="N218" s="260">
        <f>N219+N221</f>
        <v>0</v>
      </c>
      <c r="O218" s="311"/>
      <c r="P218" s="311"/>
      <c r="Q218" s="260"/>
      <c r="R218" s="260">
        <f>R219+R221</f>
        <v>0</v>
      </c>
      <c r="S218" s="738"/>
      <c r="T218" s="259"/>
      <c r="U218" s="261"/>
      <c r="V218" s="261">
        <f>V219+V221</f>
        <v>0</v>
      </c>
      <c r="W218" s="260"/>
      <c r="X218" s="259"/>
      <c r="Y218" s="260"/>
      <c r="Z218" s="829"/>
      <c r="AA218" s="488"/>
      <c r="AB218" s="609"/>
      <c r="AC218" s="609"/>
    </row>
    <row r="219" spans="1:29" ht="18.75" hidden="1" thickBot="1" x14ac:dyDescent="0.3">
      <c r="A219" s="1981"/>
      <c r="B219" s="71" t="s">
        <v>53</v>
      </c>
      <c r="C219" s="133">
        <v>963</v>
      </c>
      <c r="D219" s="1518" t="s">
        <v>37</v>
      </c>
      <c r="E219" s="1587" t="s">
        <v>25</v>
      </c>
      <c r="F219" s="706" t="s">
        <v>132</v>
      </c>
      <c r="G219" s="1587" t="s">
        <v>74</v>
      </c>
      <c r="H219" s="706" t="s">
        <v>55</v>
      </c>
      <c r="I219" s="1787">
        <f>I220</f>
        <v>0</v>
      </c>
      <c r="J219" s="266">
        <f>J220</f>
        <v>0</v>
      </c>
      <c r="K219" s="336"/>
      <c r="L219" s="337"/>
      <c r="M219" s="336"/>
      <c r="N219" s="311">
        <f>N220</f>
        <v>0</v>
      </c>
      <c r="O219" s="336"/>
      <c r="P219" s="336"/>
      <c r="Q219" s="336"/>
      <c r="R219" s="311">
        <f>R220</f>
        <v>0</v>
      </c>
      <c r="S219" s="339"/>
      <c r="T219" s="337"/>
      <c r="U219" s="338"/>
      <c r="V219" s="267">
        <f>V220</f>
        <v>0</v>
      </c>
      <c r="W219" s="336"/>
      <c r="X219" s="337"/>
      <c r="Y219" s="336"/>
      <c r="Z219" s="829"/>
      <c r="AA219" s="488"/>
      <c r="AB219" s="609"/>
      <c r="AC219" s="609"/>
    </row>
    <row r="220" spans="1:29" ht="18.75" hidden="1" thickBot="1" x14ac:dyDescent="0.3">
      <c r="A220" s="1981"/>
      <c r="B220" s="71" t="s">
        <v>13</v>
      </c>
      <c r="C220" s="83">
        <v>963</v>
      </c>
      <c r="D220" s="1518" t="s">
        <v>37</v>
      </c>
      <c r="E220" s="1587" t="s">
        <v>25</v>
      </c>
      <c r="F220" s="706" t="s">
        <v>132</v>
      </c>
      <c r="G220" s="1587" t="s">
        <v>74</v>
      </c>
      <c r="H220" s="680">
        <v>226</v>
      </c>
      <c r="I220" s="1787">
        <f>J220+N220+R220+Y220</f>
        <v>0</v>
      </c>
      <c r="J220" s="266"/>
      <c r="K220" s="336"/>
      <c r="L220" s="337"/>
      <c r="M220" s="336"/>
      <c r="N220" s="311"/>
      <c r="O220" s="336"/>
      <c r="P220" s="336"/>
      <c r="Q220" s="336"/>
      <c r="R220" s="311"/>
      <c r="S220" s="339"/>
      <c r="T220" s="337"/>
      <c r="U220" s="338"/>
      <c r="V220" s="267"/>
      <c r="W220" s="336"/>
      <c r="X220" s="337"/>
      <c r="Y220" s="336"/>
      <c r="Z220" s="829"/>
      <c r="AA220" s="488"/>
      <c r="AB220" s="609"/>
      <c r="AC220" s="609"/>
    </row>
    <row r="221" spans="1:29" ht="18.75" hidden="1" thickBot="1" x14ac:dyDescent="0.3">
      <c r="A221" s="1981"/>
      <c r="B221" s="121" t="s">
        <v>15</v>
      </c>
      <c r="C221" s="81">
        <v>963</v>
      </c>
      <c r="D221" s="1524" t="s">
        <v>37</v>
      </c>
      <c r="E221" s="1596" t="s">
        <v>25</v>
      </c>
      <c r="F221" s="718" t="s">
        <v>132</v>
      </c>
      <c r="G221" s="1596" t="s">
        <v>74</v>
      </c>
      <c r="H221" s="681">
        <v>300</v>
      </c>
      <c r="I221" s="1787">
        <f>I222+I223</f>
        <v>0</v>
      </c>
      <c r="J221" s="266">
        <f>J222+J223</f>
        <v>0</v>
      </c>
      <c r="K221" s="311"/>
      <c r="L221" s="266"/>
      <c r="M221" s="311"/>
      <c r="N221" s="311">
        <f>N222+N223</f>
        <v>0</v>
      </c>
      <c r="O221" s="311"/>
      <c r="P221" s="311"/>
      <c r="Q221" s="311"/>
      <c r="R221" s="311">
        <f>R222+R223</f>
        <v>0</v>
      </c>
      <c r="S221" s="742"/>
      <c r="T221" s="266"/>
      <c r="U221" s="267"/>
      <c r="V221" s="267">
        <f>V222+V223</f>
        <v>0</v>
      </c>
      <c r="W221" s="311"/>
      <c r="X221" s="266"/>
      <c r="Y221" s="311"/>
      <c r="Z221" s="829"/>
      <c r="AA221" s="488"/>
      <c r="AB221" s="609"/>
      <c r="AC221" s="609"/>
    </row>
    <row r="222" spans="1:29" ht="18.75" hidden="1" thickBot="1" x14ac:dyDescent="0.3">
      <c r="A222" s="1981"/>
      <c r="B222" s="134" t="s">
        <v>16</v>
      </c>
      <c r="C222" s="135">
        <v>963</v>
      </c>
      <c r="D222" s="1518" t="s">
        <v>37</v>
      </c>
      <c r="E222" s="1587" t="s">
        <v>25</v>
      </c>
      <c r="F222" s="706" t="s">
        <v>132</v>
      </c>
      <c r="G222" s="1587" t="s">
        <v>74</v>
      </c>
      <c r="H222" s="707">
        <v>310</v>
      </c>
      <c r="I222" s="1787">
        <f>J222+N222+R222+Y222</f>
        <v>0</v>
      </c>
      <c r="J222" s="266">
        <v>0</v>
      </c>
      <c r="K222" s="336"/>
      <c r="L222" s="337"/>
      <c r="M222" s="336"/>
      <c r="N222" s="311">
        <v>0</v>
      </c>
      <c r="O222" s="336"/>
      <c r="P222" s="336"/>
      <c r="Q222" s="336"/>
      <c r="R222" s="311">
        <v>0</v>
      </c>
      <c r="S222" s="339"/>
      <c r="T222" s="337"/>
      <c r="U222" s="338"/>
      <c r="V222" s="267"/>
      <c r="W222" s="336"/>
      <c r="X222" s="337"/>
      <c r="Y222" s="336"/>
      <c r="Z222" s="829"/>
      <c r="AA222" s="488"/>
      <c r="AB222" s="609"/>
      <c r="AC222" s="609"/>
    </row>
    <row r="223" spans="1:29" ht="18.75" hidden="1" thickBot="1" x14ac:dyDescent="0.3">
      <c r="A223" s="1990"/>
      <c r="B223" s="51" t="s">
        <v>18</v>
      </c>
      <c r="C223" s="122">
        <v>963</v>
      </c>
      <c r="D223" s="1518" t="s">
        <v>37</v>
      </c>
      <c r="E223" s="1587" t="s">
        <v>25</v>
      </c>
      <c r="F223" s="706" t="s">
        <v>132</v>
      </c>
      <c r="G223" s="1587" t="s">
        <v>74</v>
      </c>
      <c r="H223" s="708">
        <v>340</v>
      </c>
      <c r="I223" s="1788">
        <f>J223+N223+R223+Y223</f>
        <v>0</v>
      </c>
      <c r="J223" s="324"/>
      <c r="K223" s="296"/>
      <c r="L223" s="297"/>
      <c r="M223" s="296"/>
      <c r="N223" s="323"/>
      <c r="O223" s="336"/>
      <c r="P223" s="336"/>
      <c r="Q223" s="296"/>
      <c r="R223" s="323"/>
      <c r="S223" s="299"/>
      <c r="T223" s="297"/>
      <c r="U223" s="298"/>
      <c r="V223" s="272">
        <v>0</v>
      </c>
      <c r="W223" s="296"/>
      <c r="X223" s="297"/>
      <c r="Y223" s="296"/>
      <c r="Z223" s="829"/>
      <c r="AA223" s="488"/>
      <c r="AB223" s="609"/>
      <c r="AC223" s="609"/>
    </row>
    <row r="224" spans="1:29" ht="18.75" hidden="1" thickBot="1" x14ac:dyDescent="0.3">
      <c r="A224" s="136" t="s">
        <v>76</v>
      </c>
      <c r="B224" s="464" t="s">
        <v>136</v>
      </c>
      <c r="C224" s="137">
        <v>963</v>
      </c>
      <c r="D224" s="1558" t="s">
        <v>37</v>
      </c>
      <c r="E224" s="1626" t="s">
        <v>25</v>
      </c>
      <c r="F224" s="709" t="s">
        <v>133</v>
      </c>
      <c r="G224" s="1626" t="s">
        <v>29</v>
      </c>
      <c r="H224" s="709" t="s">
        <v>29</v>
      </c>
      <c r="I224" s="1789">
        <f>I225</f>
        <v>0</v>
      </c>
      <c r="J224" s="348">
        <f>J225</f>
        <v>0</v>
      </c>
      <c r="K224" s="347"/>
      <c r="L224" s="348"/>
      <c r="M224" s="347"/>
      <c r="N224" s="347">
        <f>N225</f>
        <v>0</v>
      </c>
      <c r="O224" s="761"/>
      <c r="P224" s="761"/>
      <c r="Q224" s="347"/>
      <c r="R224" s="347">
        <f>R225</f>
        <v>0</v>
      </c>
      <c r="S224" s="748"/>
      <c r="T224" s="348"/>
      <c r="U224" s="349"/>
      <c r="V224" s="349">
        <f>V225</f>
        <v>0</v>
      </c>
      <c r="W224" s="347"/>
      <c r="X224" s="348"/>
      <c r="Y224" s="347"/>
      <c r="Z224" s="829"/>
      <c r="AA224" s="488"/>
      <c r="AB224" s="609"/>
      <c r="AC224" s="609"/>
    </row>
    <row r="225" spans="1:29" ht="28.5" hidden="1" customHeight="1" x14ac:dyDescent="0.25">
      <c r="A225" s="2017"/>
      <c r="B225" s="120" t="s">
        <v>88</v>
      </c>
      <c r="C225" s="138">
        <v>963</v>
      </c>
      <c r="D225" s="1559" t="s">
        <v>37</v>
      </c>
      <c r="E225" s="1627" t="s">
        <v>25</v>
      </c>
      <c r="F225" s="710" t="s">
        <v>133</v>
      </c>
      <c r="G225" s="1627" t="s">
        <v>74</v>
      </c>
      <c r="H225" s="710" t="s">
        <v>29</v>
      </c>
      <c r="I225" s="1790">
        <f>I226</f>
        <v>0</v>
      </c>
      <c r="J225" s="351">
        <f>J226</f>
        <v>0</v>
      </c>
      <c r="K225" s="350"/>
      <c r="L225" s="351"/>
      <c r="M225" s="350"/>
      <c r="N225" s="350">
        <f>N226</f>
        <v>0</v>
      </c>
      <c r="O225" s="353"/>
      <c r="P225" s="353"/>
      <c r="Q225" s="350"/>
      <c r="R225" s="350">
        <f>R226</f>
        <v>0</v>
      </c>
      <c r="S225" s="749"/>
      <c r="T225" s="351"/>
      <c r="U225" s="352"/>
      <c r="V225" s="352">
        <f>V226</f>
        <v>0</v>
      </c>
      <c r="W225" s="350"/>
      <c r="X225" s="351"/>
      <c r="Y225" s="350"/>
      <c r="Z225" s="829"/>
      <c r="AA225" s="488"/>
      <c r="AB225" s="609"/>
      <c r="AC225" s="609"/>
    </row>
    <row r="226" spans="1:29" ht="18.75" hidden="1" thickBot="1" x14ac:dyDescent="0.3">
      <c r="A226" s="2018"/>
      <c r="B226" s="69" t="s">
        <v>15</v>
      </c>
      <c r="C226" s="140">
        <v>963</v>
      </c>
      <c r="D226" s="1560" t="s">
        <v>37</v>
      </c>
      <c r="E226" s="1628" t="s">
        <v>25</v>
      </c>
      <c r="F226" s="711" t="s">
        <v>133</v>
      </c>
      <c r="G226" s="1628" t="s">
        <v>74</v>
      </c>
      <c r="H226" s="711" t="s">
        <v>134</v>
      </c>
      <c r="I226" s="1791">
        <f>I227+I228</f>
        <v>0</v>
      </c>
      <c r="J226" s="355">
        <f>J227+J228</f>
        <v>0</v>
      </c>
      <c r="K226" s="353"/>
      <c r="L226" s="354"/>
      <c r="M226" s="353"/>
      <c r="N226" s="353">
        <f>N227+N228</f>
        <v>0</v>
      </c>
      <c r="O226" s="353"/>
      <c r="P226" s="353"/>
      <c r="Q226" s="353"/>
      <c r="R226" s="353">
        <f>R227+R228</f>
        <v>0</v>
      </c>
      <c r="S226" s="750"/>
      <c r="T226" s="354"/>
      <c r="U226" s="355"/>
      <c r="V226" s="355">
        <f>V227+V228</f>
        <v>0</v>
      </c>
      <c r="W226" s="353"/>
      <c r="X226" s="354"/>
      <c r="Y226" s="353"/>
      <c r="Z226" s="829"/>
      <c r="AA226" s="488"/>
      <c r="AB226" s="609"/>
      <c r="AC226" s="609"/>
    </row>
    <row r="227" spans="1:29" ht="18.75" hidden="1" thickBot="1" x14ac:dyDescent="0.3">
      <c r="A227" s="2018"/>
      <c r="B227" s="71" t="s">
        <v>16</v>
      </c>
      <c r="C227" s="83">
        <v>963</v>
      </c>
      <c r="D227" s="1561" t="s">
        <v>37</v>
      </c>
      <c r="E227" s="1629" t="s">
        <v>25</v>
      </c>
      <c r="F227" s="1666" t="s">
        <v>133</v>
      </c>
      <c r="G227" s="1629" t="s">
        <v>74</v>
      </c>
      <c r="H227" s="680">
        <v>310</v>
      </c>
      <c r="I227" s="1792">
        <f>J227+N227+R227+Y227</f>
        <v>0</v>
      </c>
      <c r="J227" s="354">
        <v>0</v>
      </c>
      <c r="K227" s="357"/>
      <c r="L227" s="358"/>
      <c r="M227" s="357"/>
      <c r="N227" s="353">
        <v>0</v>
      </c>
      <c r="O227" s="357"/>
      <c r="P227" s="357"/>
      <c r="Q227" s="357"/>
      <c r="R227" s="353"/>
      <c r="S227" s="751"/>
      <c r="T227" s="358"/>
      <c r="U227" s="359"/>
      <c r="V227" s="355">
        <v>0</v>
      </c>
      <c r="W227" s="357"/>
      <c r="X227" s="358"/>
      <c r="Y227" s="357"/>
      <c r="Z227" s="829"/>
      <c r="AA227" s="488"/>
      <c r="AB227" s="609"/>
      <c r="AC227" s="609"/>
    </row>
    <row r="228" spans="1:29" ht="18.75" hidden="1" thickBot="1" x14ac:dyDescent="0.3">
      <c r="A228" s="2019"/>
      <c r="B228" s="142" t="s">
        <v>16</v>
      </c>
      <c r="C228" s="143">
        <v>963</v>
      </c>
      <c r="D228" s="1561" t="s">
        <v>37</v>
      </c>
      <c r="E228" s="1629" t="s">
        <v>25</v>
      </c>
      <c r="F228" s="1666" t="s">
        <v>133</v>
      </c>
      <c r="G228" s="1629" t="s">
        <v>74</v>
      </c>
      <c r="H228" s="712" t="s">
        <v>135</v>
      </c>
      <c r="I228" s="1793">
        <f>J228+N228+R228+Y228</f>
        <v>0</v>
      </c>
      <c r="J228" s="465"/>
      <c r="K228" s="361"/>
      <c r="L228" s="362"/>
      <c r="M228" s="361"/>
      <c r="N228" s="360"/>
      <c r="O228" s="768"/>
      <c r="P228" s="768"/>
      <c r="Q228" s="361"/>
      <c r="R228" s="360"/>
      <c r="S228" s="752"/>
      <c r="T228" s="362"/>
      <c r="U228" s="363"/>
      <c r="V228" s="510">
        <v>0</v>
      </c>
      <c r="W228" s="361"/>
      <c r="X228" s="362"/>
      <c r="Y228" s="361"/>
      <c r="Z228" s="833"/>
      <c r="AA228" s="836"/>
      <c r="AB228" s="609"/>
      <c r="AC228" s="609"/>
    </row>
    <row r="229" spans="1:29" ht="44.25" thickBot="1" x14ac:dyDescent="0.3">
      <c r="A229" s="1991" t="s">
        <v>76</v>
      </c>
      <c r="B229" s="974" t="s">
        <v>321</v>
      </c>
      <c r="C229" s="975">
        <v>963</v>
      </c>
      <c r="D229" s="1562" t="s">
        <v>37</v>
      </c>
      <c r="E229" s="1630" t="s">
        <v>25</v>
      </c>
      <c r="F229" s="1667" t="s">
        <v>401</v>
      </c>
      <c r="G229" s="1630" t="s">
        <v>29</v>
      </c>
      <c r="H229" s="976" t="s">
        <v>29</v>
      </c>
      <c r="I229" s="1794">
        <f>I231</f>
        <v>140000</v>
      </c>
      <c r="J229" s="977">
        <f t="shared" ref="J229:Q229" si="116">J231</f>
        <v>140000</v>
      </c>
      <c r="K229" s="977">
        <f t="shared" si="116"/>
        <v>0</v>
      </c>
      <c r="L229" s="977">
        <f t="shared" si="116"/>
        <v>140000</v>
      </c>
      <c r="M229" s="977">
        <f t="shared" si="116"/>
        <v>0</v>
      </c>
      <c r="N229" s="977">
        <f t="shared" si="116"/>
        <v>0</v>
      </c>
      <c r="O229" s="977">
        <f t="shared" si="116"/>
        <v>0</v>
      </c>
      <c r="P229" s="977">
        <f t="shared" si="116"/>
        <v>0</v>
      </c>
      <c r="Q229" s="977">
        <f t="shared" si="116"/>
        <v>0</v>
      </c>
      <c r="R229" s="977">
        <f>R231</f>
        <v>0</v>
      </c>
      <c r="S229" s="978"/>
      <c r="T229" s="979"/>
      <c r="U229" s="980"/>
      <c r="V229" s="980">
        <f>V231</f>
        <v>0</v>
      </c>
      <c r="W229" s="977"/>
      <c r="X229" s="979"/>
      <c r="Y229" s="977"/>
      <c r="Z229" s="980"/>
      <c r="AA229" s="977"/>
      <c r="AB229" s="609"/>
      <c r="AC229" s="609"/>
    </row>
    <row r="230" spans="1:29" ht="40.5" customHeight="1" x14ac:dyDescent="0.25">
      <c r="A230" s="1983"/>
      <c r="B230" s="967" t="s">
        <v>289</v>
      </c>
      <c r="C230" s="579">
        <v>963</v>
      </c>
      <c r="D230" s="1563" t="s">
        <v>37</v>
      </c>
      <c r="E230" s="1631" t="s">
        <v>25</v>
      </c>
      <c r="F230" s="1668" t="s">
        <v>401</v>
      </c>
      <c r="G230" s="1631" t="s">
        <v>227</v>
      </c>
      <c r="H230" s="713" t="s">
        <v>29</v>
      </c>
      <c r="I230" s="1795">
        <f t="shared" ref="I230:J233" si="117">I231</f>
        <v>140000</v>
      </c>
      <c r="J230" s="635">
        <f t="shared" si="117"/>
        <v>140000</v>
      </c>
      <c r="K230" s="596">
        <f t="shared" ref="K230:M231" si="118">K231</f>
        <v>0</v>
      </c>
      <c r="L230" s="596">
        <f t="shared" si="118"/>
        <v>140000</v>
      </c>
      <c r="M230" s="596">
        <f t="shared" si="118"/>
        <v>0</v>
      </c>
      <c r="N230" s="595">
        <f t="shared" ref="N230:R233" si="119">N231</f>
        <v>0</v>
      </c>
      <c r="O230" s="600">
        <f t="shared" si="119"/>
        <v>0</v>
      </c>
      <c r="P230" s="600">
        <f t="shared" si="119"/>
        <v>0</v>
      </c>
      <c r="Q230" s="596">
        <f t="shared" si="119"/>
        <v>0</v>
      </c>
      <c r="R230" s="595">
        <f t="shared" si="119"/>
        <v>0</v>
      </c>
      <c r="S230" s="753"/>
      <c r="T230" s="597"/>
      <c r="U230" s="598"/>
      <c r="V230" s="637">
        <f>V231</f>
        <v>0</v>
      </c>
      <c r="W230" s="596"/>
      <c r="X230" s="597"/>
      <c r="Y230" s="596"/>
      <c r="Z230" s="901"/>
      <c r="AA230" s="902"/>
      <c r="AB230" s="609"/>
      <c r="AC230" s="609"/>
    </row>
    <row r="231" spans="1:29" ht="17.25" customHeight="1" x14ac:dyDescent="0.25">
      <c r="A231" s="1983"/>
      <c r="B231" s="48" t="s">
        <v>53</v>
      </c>
      <c r="C231" s="594">
        <v>963</v>
      </c>
      <c r="D231" s="1564" t="s">
        <v>37</v>
      </c>
      <c r="E231" s="1632" t="s">
        <v>25</v>
      </c>
      <c r="F231" s="1669" t="s">
        <v>401</v>
      </c>
      <c r="G231" s="1632" t="s">
        <v>227</v>
      </c>
      <c r="H231" s="714" t="s">
        <v>55</v>
      </c>
      <c r="I231" s="1796">
        <f>I232+I233</f>
        <v>140000</v>
      </c>
      <c r="J231" s="636">
        <f>J232</f>
        <v>140000</v>
      </c>
      <c r="K231" s="600">
        <f t="shared" si="118"/>
        <v>0</v>
      </c>
      <c r="L231" s="600">
        <f t="shared" si="118"/>
        <v>140000</v>
      </c>
      <c r="M231" s="600">
        <f t="shared" si="118"/>
        <v>0</v>
      </c>
      <c r="N231" s="599">
        <f>N232+N233</f>
        <v>0</v>
      </c>
      <c r="O231" s="762">
        <f>O233</f>
        <v>0</v>
      </c>
      <c r="P231" s="762">
        <f>P233</f>
        <v>0</v>
      </c>
      <c r="Q231" s="600">
        <f>Q232+Q233</f>
        <v>0</v>
      </c>
      <c r="R231" s="599">
        <f>R233</f>
        <v>0</v>
      </c>
      <c r="S231" s="754"/>
      <c r="T231" s="601"/>
      <c r="U231" s="602"/>
      <c r="V231" s="638">
        <f>V233</f>
        <v>0</v>
      </c>
      <c r="W231" s="600"/>
      <c r="X231" s="601"/>
      <c r="Y231" s="600"/>
      <c r="Z231" s="894"/>
      <c r="AA231" s="895"/>
      <c r="AB231" s="609"/>
      <c r="AC231" s="609"/>
    </row>
    <row r="232" spans="1:29" ht="21" customHeight="1" thickBot="1" x14ac:dyDescent="0.3">
      <c r="A232" s="1982"/>
      <c r="B232" s="694" t="s">
        <v>14</v>
      </c>
      <c r="C232" s="695">
        <v>963</v>
      </c>
      <c r="D232" s="1565" t="s">
        <v>37</v>
      </c>
      <c r="E232" s="1633" t="s">
        <v>25</v>
      </c>
      <c r="F232" s="1670" t="s">
        <v>401</v>
      </c>
      <c r="G232" s="1633" t="s">
        <v>227</v>
      </c>
      <c r="H232" s="715" t="s">
        <v>191</v>
      </c>
      <c r="I232" s="1797">
        <f>J232+N232+R232+V232</f>
        <v>140000</v>
      </c>
      <c r="J232" s="697">
        <f>K232+L232+M232</f>
        <v>140000</v>
      </c>
      <c r="K232" s="698">
        <v>0</v>
      </c>
      <c r="L232" s="699">
        <v>140000</v>
      </c>
      <c r="M232" s="698">
        <v>0</v>
      </c>
      <c r="N232" s="696">
        <f>O232+P232+Q232</f>
        <v>0</v>
      </c>
      <c r="O232" s="762"/>
      <c r="P232" s="762"/>
      <c r="Q232" s="698"/>
      <c r="R232" s="696">
        <f>S232+T232+U232</f>
        <v>0</v>
      </c>
      <c r="S232" s="755"/>
      <c r="T232" s="699"/>
      <c r="U232" s="700"/>
      <c r="V232" s="696">
        <f>W232+X232+Y232</f>
        <v>0</v>
      </c>
      <c r="W232" s="698"/>
      <c r="X232" s="699"/>
      <c r="Y232" s="698"/>
      <c r="Z232" s="896"/>
      <c r="AA232" s="897"/>
      <c r="AB232" s="609"/>
      <c r="AC232" s="609"/>
    </row>
    <row r="233" spans="1:29" ht="29.25" hidden="1" thickBot="1" x14ac:dyDescent="0.3">
      <c r="A233" s="139"/>
      <c r="B233" s="48" t="s">
        <v>15</v>
      </c>
      <c r="C233" s="689">
        <v>963</v>
      </c>
      <c r="D233" s="1566" t="s">
        <v>37</v>
      </c>
      <c r="E233" s="1634" t="s">
        <v>25</v>
      </c>
      <c r="F233" s="716" t="s">
        <v>322</v>
      </c>
      <c r="G233" s="1634" t="s">
        <v>227</v>
      </c>
      <c r="H233" s="716" t="s">
        <v>134</v>
      </c>
      <c r="I233" s="1798">
        <f t="shared" si="117"/>
        <v>0</v>
      </c>
      <c r="J233" s="690">
        <f t="shared" si="117"/>
        <v>0</v>
      </c>
      <c r="K233" s="356"/>
      <c r="L233" s="691"/>
      <c r="M233" s="356"/>
      <c r="N233" s="858">
        <f t="shared" si="119"/>
        <v>0</v>
      </c>
      <c r="O233" s="353">
        <f t="shared" si="119"/>
        <v>0</v>
      </c>
      <c r="P233" s="353">
        <f t="shared" si="119"/>
        <v>0</v>
      </c>
      <c r="Q233" s="356">
        <f t="shared" si="119"/>
        <v>0</v>
      </c>
      <c r="R233" s="858">
        <f t="shared" si="119"/>
        <v>0</v>
      </c>
      <c r="S233" s="756"/>
      <c r="T233" s="691"/>
      <c r="U233" s="692"/>
      <c r="V233" s="693">
        <f>V234</f>
        <v>0</v>
      </c>
      <c r="W233" s="356"/>
      <c r="X233" s="691"/>
      <c r="Y233" s="356"/>
      <c r="Z233" s="830"/>
      <c r="AA233" s="489"/>
      <c r="AB233" s="609"/>
      <c r="AC233" s="609"/>
    </row>
    <row r="234" spans="1:29" ht="30.75" hidden="1" thickBot="1" x14ac:dyDescent="0.3">
      <c r="A234" s="141"/>
      <c r="B234" s="580" t="s">
        <v>16</v>
      </c>
      <c r="C234" s="143">
        <v>963</v>
      </c>
      <c r="D234" s="1567" t="s">
        <v>37</v>
      </c>
      <c r="E234" s="1635" t="s">
        <v>25</v>
      </c>
      <c r="F234" s="1671" t="s">
        <v>322</v>
      </c>
      <c r="G234" s="1635" t="s">
        <v>227</v>
      </c>
      <c r="H234" s="712" t="s">
        <v>135</v>
      </c>
      <c r="I234" s="1799">
        <f>J234+N234+R234+Y234</f>
        <v>0</v>
      </c>
      <c r="J234" s="466"/>
      <c r="K234" s="361"/>
      <c r="L234" s="362"/>
      <c r="M234" s="361"/>
      <c r="N234" s="859"/>
      <c r="O234" s="768"/>
      <c r="P234" s="768"/>
      <c r="Q234" s="360"/>
      <c r="R234" s="859"/>
      <c r="S234" s="752"/>
      <c r="T234" s="362"/>
      <c r="U234" s="363"/>
      <c r="V234" s="511"/>
      <c r="W234" s="361"/>
      <c r="X234" s="362"/>
      <c r="Y234" s="361"/>
      <c r="Z234" s="833"/>
      <c r="AA234" s="836"/>
      <c r="AB234" s="609"/>
      <c r="AC234" s="609"/>
    </row>
    <row r="235" spans="1:29" ht="72" hidden="1" thickBot="1" x14ac:dyDescent="0.3">
      <c r="A235" s="1983" t="s">
        <v>76</v>
      </c>
      <c r="B235" s="944" t="s">
        <v>348</v>
      </c>
      <c r="C235" s="945">
        <v>963</v>
      </c>
      <c r="D235" s="1555" t="s">
        <v>37</v>
      </c>
      <c r="E235" s="1623" t="s">
        <v>25</v>
      </c>
      <c r="F235" s="702" t="s">
        <v>347</v>
      </c>
      <c r="G235" s="1623" t="s">
        <v>29</v>
      </c>
      <c r="H235" s="702" t="s">
        <v>29</v>
      </c>
      <c r="I235" s="1800">
        <f>I236</f>
        <v>0</v>
      </c>
      <c r="J235" s="906">
        <f t="shared" ref="J235:Q235" si="120">J236</f>
        <v>0</v>
      </c>
      <c r="K235" s="906">
        <f t="shared" si="120"/>
        <v>0</v>
      </c>
      <c r="L235" s="906">
        <f t="shared" si="120"/>
        <v>0</v>
      </c>
      <c r="M235" s="906">
        <f t="shared" si="120"/>
        <v>0</v>
      </c>
      <c r="N235" s="906">
        <f t="shared" si="120"/>
        <v>0</v>
      </c>
      <c r="O235" s="906">
        <f t="shared" si="120"/>
        <v>0</v>
      </c>
      <c r="P235" s="906">
        <f t="shared" si="120"/>
        <v>0</v>
      </c>
      <c r="Q235" s="906">
        <f t="shared" si="120"/>
        <v>0</v>
      </c>
      <c r="R235" s="906">
        <f t="shared" ref="R235:AA235" si="121">R236</f>
        <v>0</v>
      </c>
      <c r="S235" s="906">
        <f t="shared" si="121"/>
        <v>0</v>
      </c>
      <c r="T235" s="906">
        <f t="shared" si="121"/>
        <v>0</v>
      </c>
      <c r="U235" s="906">
        <f t="shared" si="121"/>
        <v>0</v>
      </c>
      <c r="V235" s="906">
        <f t="shared" si="121"/>
        <v>0</v>
      </c>
      <c r="W235" s="906">
        <f t="shared" si="121"/>
        <v>0</v>
      </c>
      <c r="X235" s="906">
        <f t="shared" si="121"/>
        <v>0</v>
      </c>
      <c r="Y235" s="906">
        <f t="shared" si="121"/>
        <v>0</v>
      </c>
      <c r="Z235" s="906">
        <f t="shared" si="121"/>
        <v>0</v>
      </c>
      <c r="AA235" s="906">
        <f t="shared" si="121"/>
        <v>0</v>
      </c>
      <c r="AB235" s="609"/>
      <c r="AC235" s="609"/>
    </row>
    <row r="236" spans="1:29" ht="43.5" hidden="1" thickBot="1" x14ac:dyDescent="0.3">
      <c r="A236" s="1983"/>
      <c r="B236" s="48" t="s">
        <v>290</v>
      </c>
      <c r="C236" s="65">
        <v>963</v>
      </c>
      <c r="D236" s="1517" t="s">
        <v>37</v>
      </c>
      <c r="E236" s="1586" t="s">
        <v>25</v>
      </c>
      <c r="F236" s="675" t="s">
        <v>347</v>
      </c>
      <c r="G236" s="1586" t="s">
        <v>227</v>
      </c>
      <c r="H236" s="675" t="s">
        <v>29</v>
      </c>
      <c r="I236" s="1800">
        <f>I237</f>
        <v>0</v>
      </c>
      <c r="J236" s="906">
        <f t="shared" ref="J236:U236" si="122">J237</f>
        <v>0</v>
      </c>
      <c r="K236" s="841">
        <f t="shared" si="122"/>
        <v>0</v>
      </c>
      <c r="L236" s="841">
        <f t="shared" si="122"/>
        <v>0</v>
      </c>
      <c r="M236" s="841">
        <f t="shared" si="122"/>
        <v>0</v>
      </c>
      <c r="N236" s="906">
        <f t="shared" si="122"/>
        <v>0</v>
      </c>
      <c r="O236" s="841">
        <f t="shared" si="122"/>
        <v>0</v>
      </c>
      <c r="P236" s="841">
        <f t="shared" si="122"/>
        <v>0</v>
      </c>
      <c r="Q236" s="841">
        <f t="shared" si="122"/>
        <v>0</v>
      </c>
      <c r="R236" s="906">
        <f t="shared" si="122"/>
        <v>0</v>
      </c>
      <c r="S236" s="841">
        <f t="shared" si="122"/>
        <v>0</v>
      </c>
      <c r="T236" s="841">
        <f t="shared" si="122"/>
        <v>0</v>
      </c>
      <c r="U236" s="841">
        <f t="shared" si="122"/>
        <v>0</v>
      </c>
      <c r="V236" s="906">
        <f t="shared" ref="V236:AA236" si="123">V237</f>
        <v>0</v>
      </c>
      <c r="W236" s="841">
        <f t="shared" si="123"/>
        <v>0</v>
      </c>
      <c r="X236" s="841">
        <f t="shared" si="123"/>
        <v>0</v>
      </c>
      <c r="Y236" s="841">
        <f t="shared" si="123"/>
        <v>0</v>
      </c>
      <c r="Z236" s="943">
        <f t="shared" si="123"/>
        <v>0</v>
      </c>
      <c r="AA236" s="943">
        <f t="shared" si="123"/>
        <v>0</v>
      </c>
      <c r="AB236" s="609"/>
      <c r="AC236" s="609"/>
    </row>
    <row r="237" spans="1:29" ht="18.75" hidden="1" thickBot="1" x14ac:dyDescent="0.3">
      <c r="A237" s="1983"/>
      <c r="B237" s="48" t="s">
        <v>53</v>
      </c>
      <c r="C237" s="65">
        <v>963</v>
      </c>
      <c r="D237" s="1517" t="s">
        <v>37</v>
      </c>
      <c r="E237" s="1586" t="s">
        <v>25</v>
      </c>
      <c r="F237" s="675" t="s">
        <v>347</v>
      </c>
      <c r="G237" s="1586" t="s">
        <v>227</v>
      </c>
      <c r="H237" s="675" t="s">
        <v>55</v>
      </c>
      <c r="I237" s="1800">
        <f>I238</f>
        <v>0</v>
      </c>
      <c r="J237" s="906">
        <f t="shared" ref="J237:AA237" si="124">J238</f>
        <v>0</v>
      </c>
      <c r="K237" s="841">
        <f t="shared" si="124"/>
        <v>0</v>
      </c>
      <c r="L237" s="841">
        <f t="shared" si="124"/>
        <v>0</v>
      </c>
      <c r="M237" s="841">
        <f t="shared" si="124"/>
        <v>0</v>
      </c>
      <c r="N237" s="906">
        <f t="shared" si="124"/>
        <v>0</v>
      </c>
      <c r="O237" s="841">
        <f t="shared" si="124"/>
        <v>0</v>
      </c>
      <c r="P237" s="841">
        <f t="shared" si="124"/>
        <v>0</v>
      </c>
      <c r="Q237" s="841">
        <f t="shared" si="124"/>
        <v>0</v>
      </c>
      <c r="R237" s="906">
        <f t="shared" si="124"/>
        <v>0</v>
      </c>
      <c r="S237" s="841">
        <f t="shared" si="124"/>
        <v>0</v>
      </c>
      <c r="T237" s="841">
        <f t="shared" si="124"/>
        <v>0</v>
      </c>
      <c r="U237" s="841">
        <f t="shared" si="124"/>
        <v>0</v>
      </c>
      <c r="V237" s="906">
        <f t="shared" si="124"/>
        <v>0</v>
      </c>
      <c r="W237" s="841">
        <f t="shared" si="124"/>
        <v>0</v>
      </c>
      <c r="X237" s="841">
        <f t="shared" si="124"/>
        <v>0</v>
      </c>
      <c r="Y237" s="841">
        <f t="shared" si="124"/>
        <v>0</v>
      </c>
      <c r="Z237" s="943">
        <f t="shared" si="124"/>
        <v>0</v>
      </c>
      <c r="AA237" s="943">
        <f t="shared" si="124"/>
        <v>0</v>
      </c>
      <c r="AB237" s="609"/>
      <c r="AC237" s="609"/>
    </row>
    <row r="238" spans="1:29" ht="18.75" hidden="1" thickBot="1" x14ac:dyDescent="0.3">
      <c r="A238" s="1983"/>
      <c r="B238" s="882" t="s">
        <v>300</v>
      </c>
      <c r="C238" s="65">
        <v>963</v>
      </c>
      <c r="D238" s="1517" t="s">
        <v>37</v>
      </c>
      <c r="E238" s="1586" t="s">
        <v>25</v>
      </c>
      <c r="F238" s="675" t="s">
        <v>347</v>
      </c>
      <c r="G238" s="1586" t="s">
        <v>227</v>
      </c>
      <c r="H238" s="675" t="s">
        <v>56</v>
      </c>
      <c r="I238" s="1800">
        <f>I239</f>
        <v>0</v>
      </c>
      <c r="J238" s="879">
        <f t="shared" ref="J238:AA238" si="125">J239</f>
        <v>0</v>
      </c>
      <c r="K238" s="759">
        <f t="shared" si="125"/>
        <v>0</v>
      </c>
      <c r="L238" s="759">
        <f t="shared" si="125"/>
        <v>0</v>
      </c>
      <c r="M238" s="759">
        <f t="shared" si="125"/>
        <v>0</v>
      </c>
      <c r="N238" s="879">
        <f t="shared" si="125"/>
        <v>0</v>
      </c>
      <c r="O238" s="759">
        <f t="shared" si="125"/>
        <v>0</v>
      </c>
      <c r="P238" s="759">
        <f t="shared" si="125"/>
        <v>0</v>
      </c>
      <c r="Q238" s="759">
        <f t="shared" si="125"/>
        <v>0</v>
      </c>
      <c r="R238" s="879">
        <f t="shared" si="125"/>
        <v>0</v>
      </c>
      <c r="S238" s="759">
        <f t="shared" si="125"/>
        <v>0</v>
      </c>
      <c r="T238" s="759">
        <f t="shared" si="125"/>
        <v>0</v>
      </c>
      <c r="U238" s="759">
        <f t="shared" si="125"/>
        <v>0</v>
      </c>
      <c r="V238" s="879">
        <f t="shared" si="125"/>
        <v>0</v>
      </c>
      <c r="W238" s="759">
        <f t="shared" si="125"/>
        <v>0</v>
      </c>
      <c r="X238" s="759">
        <f t="shared" si="125"/>
        <v>0</v>
      </c>
      <c r="Y238" s="759">
        <f t="shared" si="125"/>
        <v>0</v>
      </c>
      <c r="Z238" s="929">
        <f t="shared" si="125"/>
        <v>0</v>
      </c>
      <c r="AA238" s="929">
        <f t="shared" si="125"/>
        <v>0</v>
      </c>
      <c r="AB238" s="609"/>
      <c r="AC238" s="609"/>
    </row>
    <row r="239" spans="1:29" ht="18.75" hidden="1" thickBot="1" x14ac:dyDescent="0.3">
      <c r="A239" s="1982"/>
      <c r="B239" s="864" t="s">
        <v>302</v>
      </c>
      <c r="C239" s="865">
        <v>963</v>
      </c>
      <c r="D239" s="1548" t="s">
        <v>37</v>
      </c>
      <c r="E239" s="1606" t="s">
        <v>25</v>
      </c>
      <c r="F239" s="1321" t="s">
        <v>347</v>
      </c>
      <c r="G239" s="1606" t="s">
        <v>227</v>
      </c>
      <c r="H239" s="866" t="s">
        <v>217</v>
      </c>
      <c r="I239" s="1800">
        <f>J239+N239+R239+V239</f>
        <v>0</v>
      </c>
      <c r="J239" s="883"/>
      <c r="K239" s="318"/>
      <c r="L239" s="319"/>
      <c r="M239" s="318"/>
      <c r="N239" s="884"/>
      <c r="O239" s="318"/>
      <c r="P239" s="318"/>
      <c r="Q239" s="318"/>
      <c r="R239" s="264">
        <f>S239+T239+U239</f>
        <v>0</v>
      </c>
      <c r="S239" s="364"/>
      <c r="T239" s="304"/>
      <c r="U239" s="328"/>
      <c r="V239" s="903">
        <f>W239+X239+Y239</f>
        <v>0</v>
      </c>
      <c r="W239" s="904"/>
      <c r="X239" s="905"/>
      <c r="Y239" s="904"/>
      <c r="Z239" s="511"/>
      <c r="AA239" s="859"/>
      <c r="AB239" s="609"/>
      <c r="AC239" s="609"/>
    </row>
    <row r="240" spans="1:29" s="1" customFormat="1" ht="59.25" hidden="1" customHeight="1" thickBot="1" x14ac:dyDescent="0.3">
      <c r="A240" s="145" t="s">
        <v>76</v>
      </c>
      <c r="B240" s="381" t="s">
        <v>226</v>
      </c>
      <c r="C240" s="76">
        <v>963</v>
      </c>
      <c r="D240" s="1532" t="s">
        <v>37</v>
      </c>
      <c r="E240" s="1478" t="s">
        <v>25</v>
      </c>
      <c r="F240" s="721" t="s">
        <v>310</v>
      </c>
      <c r="G240" s="1478" t="s">
        <v>29</v>
      </c>
      <c r="H240" s="721" t="s">
        <v>29</v>
      </c>
      <c r="I240" s="1722">
        <f t="shared" ref="I240:Z241" si="126">I241</f>
        <v>0</v>
      </c>
      <c r="J240" s="1006">
        <f t="shared" si="126"/>
        <v>0</v>
      </c>
      <c r="K240" s="1001">
        <f t="shared" si="126"/>
        <v>0</v>
      </c>
      <c r="L240" s="1162">
        <f t="shared" si="126"/>
        <v>0</v>
      </c>
      <c r="M240" s="1001">
        <f t="shared" si="126"/>
        <v>0</v>
      </c>
      <c r="N240" s="1001">
        <f t="shared" si="126"/>
        <v>0</v>
      </c>
      <c r="O240" s="1001">
        <f t="shared" si="126"/>
        <v>0</v>
      </c>
      <c r="P240" s="1001">
        <f t="shared" si="126"/>
        <v>0</v>
      </c>
      <c r="Q240" s="1001">
        <f t="shared" si="126"/>
        <v>0</v>
      </c>
      <c r="R240" s="1001">
        <f t="shared" si="126"/>
        <v>0</v>
      </c>
      <c r="S240" s="1005">
        <f t="shared" si="126"/>
        <v>0</v>
      </c>
      <c r="T240" s="1162">
        <f t="shared" si="126"/>
        <v>0</v>
      </c>
      <c r="U240" s="1006">
        <f t="shared" si="126"/>
        <v>0</v>
      </c>
      <c r="V240" s="1006">
        <f t="shared" si="126"/>
        <v>0</v>
      </c>
      <c r="W240" s="1001">
        <f t="shared" si="126"/>
        <v>0</v>
      </c>
      <c r="X240" s="1001">
        <f t="shared" si="126"/>
        <v>0</v>
      </c>
      <c r="Y240" s="1001">
        <f t="shared" si="126"/>
        <v>0</v>
      </c>
      <c r="Z240" s="1006">
        <f t="shared" si="126"/>
        <v>0</v>
      </c>
      <c r="AA240" s="1001">
        <f>AA241</f>
        <v>0</v>
      </c>
      <c r="AB240" s="609"/>
      <c r="AC240" s="609"/>
    </row>
    <row r="241" spans="1:29" s="1" customFormat="1" ht="40.5" hidden="1" customHeight="1" x14ac:dyDescent="0.25">
      <c r="A241" s="1981"/>
      <c r="B241" s="456" t="s">
        <v>289</v>
      </c>
      <c r="C241" s="66" t="s">
        <v>112</v>
      </c>
      <c r="D241" s="1516" t="s">
        <v>37</v>
      </c>
      <c r="E241" s="496" t="s">
        <v>25</v>
      </c>
      <c r="F241" s="675" t="s">
        <v>310</v>
      </c>
      <c r="G241" s="1624" t="s">
        <v>227</v>
      </c>
      <c r="H241" s="722" t="s">
        <v>29</v>
      </c>
      <c r="I241" s="1801">
        <f t="shared" si="126"/>
        <v>0</v>
      </c>
      <c r="J241" s="1164">
        <f t="shared" si="126"/>
        <v>0</v>
      </c>
      <c r="K241" s="1165">
        <f t="shared" si="126"/>
        <v>0</v>
      </c>
      <c r="L241" s="1166">
        <f t="shared" si="126"/>
        <v>0</v>
      </c>
      <c r="M241" s="1165">
        <f t="shared" si="126"/>
        <v>0</v>
      </c>
      <c r="N241" s="1163">
        <f t="shared" si="126"/>
        <v>0</v>
      </c>
      <c r="O241" s="1167">
        <f t="shared" si="126"/>
        <v>0</v>
      </c>
      <c r="P241" s="1167">
        <f t="shared" si="126"/>
        <v>0</v>
      </c>
      <c r="Q241" s="1165">
        <f t="shared" si="126"/>
        <v>0</v>
      </c>
      <c r="R241" s="1163">
        <f t="shared" si="126"/>
        <v>0</v>
      </c>
      <c r="S241" s="1168">
        <f t="shared" si="126"/>
        <v>0</v>
      </c>
      <c r="T241" s="1166">
        <f t="shared" si="126"/>
        <v>0</v>
      </c>
      <c r="U241" s="1165">
        <f t="shared" si="126"/>
        <v>0</v>
      </c>
      <c r="V241" s="1164">
        <f t="shared" si="126"/>
        <v>0</v>
      </c>
      <c r="W241" s="1165">
        <f t="shared" si="126"/>
        <v>0</v>
      </c>
      <c r="X241" s="1166">
        <f t="shared" si="126"/>
        <v>0</v>
      </c>
      <c r="Y241" s="1165">
        <f t="shared" si="126"/>
        <v>0</v>
      </c>
      <c r="Z241" s="1169">
        <f t="shared" si="126"/>
        <v>0</v>
      </c>
      <c r="AA241" s="1170">
        <f>AA242</f>
        <v>0</v>
      </c>
      <c r="AB241" s="609"/>
      <c r="AC241" s="609"/>
    </row>
    <row r="242" spans="1:29" s="1" customFormat="1" ht="18.75" hidden="1" thickBot="1" x14ac:dyDescent="0.3">
      <c r="A242" s="1981"/>
      <c r="B242" s="69" t="s">
        <v>53</v>
      </c>
      <c r="C242" s="81">
        <v>963</v>
      </c>
      <c r="D242" s="1524" t="s">
        <v>37</v>
      </c>
      <c r="E242" s="1596" t="s">
        <v>25</v>
      </c>
      <c r="F242" s="718" t="s">
        <v>310</v>
      </c>
      <c r="G242" s="1596" t="s">
        <v>227</v>
      </c>
      <c r="H242" s="723" t="s">
        <v>55</v>
      </c>
      <c r="I242" s="1801">
        <f t="shared" ref="I242:AA242" si="127">I243+I247</f>
        <v>0</v>
      </c>
      <c r="J242" s="1164">
        <f t="shared" si="127"/>
        <v>0</v>
      </c>
      <c r="K242" s="1167">
        <f t="shared" si="127"/>
        <v>0</v>
      </c>
      <c r="L242" s="1166">
        <f t="shared" si="127"/>
        <v>0</v>
      </c>
      <c r="M242" s="1167">
        <f t="shared" si="127"/>
        <v>0</v>
      </c>
      <c r="N242" s="1163">
        <f t="shared" si="127"/>
        <v>0</v>
      </c>
      <c r="O242" s="1171">
        <f t="shared" si="127"/>
        <v>0</v>
      </c>
      <c r="P242" s="1171">
        <f t="shared" si="127"/>
        <v>0</v>
      </c>
      <c r="Q242" s="1167">
        <f t="shared" si="127"/>
        <v>0</v>
      </c>
      <c r="R242" s="1163">
        <f t="shared" si="127"/>
        <v>0</v>
      </c>
      <c r="S242" s="1172">
        <f t="shared" si="127"/>
        <v>0</v>
      </c>
      <c r="T242" s="1166">
        <f t="shared" si="127"/>
        <v>0</v>
      </c>
      <c r="U242" s="1167">
        <f t="shared" si="127"/>
        <v>0</v>
      </c>
      <c r="V242" s="1164">
        <f t="shared" si="127"/>
        <v>0</v>
      </c>
      <c r="W242" s="1167">
        <f t="shared" si="127"/>
        <v>0</v>
      </c>
      <c r="X242" s="1166">
        <f t="shared" si="127"/>
        <v>0</v>
      </c>
      <c r="Y242" s="1167">
        <f t="shared" si="127"/>
        <v>0</v>
      </c>
      <c r="Z242" s="1173">
        <f t="shared" si="127"/>
        <v>0</v>
      </c>
      <c r="AA242" s="1174">
        <f t="shared" si="127"/>
        <v>0</v>
      </c>
      <c r="AB242" s="609"/>
      <c r="AC242" s="609"/>
    </row>
    <row r="243" spans="1:29" s="1" customFormat="1" ht="13.5" hidden="1" customHeight="1" x14ac:dyDescent="0.25">
      <c r="A243" s="1981"/>
      <c r="B243" s="121" t="s">
        <v>300</v>
      </c>
      <c r="C243" s="81">
        <v>963</v>
      </c>
      <c r="D243" s="1524" t="s">
        <v>37</v>
      </c>
      <c r="E243" s="1596" t="s">
        <v>25</v>
      </c>
      <c r="F243" s="718" t="s">
        <v>310</v>
      </c>
      <c r="G243" s="1596" t="s">
        <v>227</v>
      </c>
      <c r="H243" s="723" t="s">
        <v>56</v>
      </c>
      <c r="I243" s="1801">
        <f>I244+I245+I246</f>
        <v>0</v>
      </c>
      <c r="J243" s="1175">
        <f t="shared" ref="J243:AA243" si="128">J244+J245+J246</f>
        <v>0</v>
      </c>
      <c r="K243" s="1167">
        <f t="shared" si="128"/>
        <v>0</v>
      </c>
      <c r="L243" s="1166">
        <f t="shared" si="128"/>
        <v>0</v>
      </c>
      <c r="M243" s="1167">
        <f t="shared" si="128"/>
        <v>0</v>
      </c>
      <c r="N243" s="1163">
        <f t="shared" si="128"/>
        <v>0</v>
      </c>
      <c r="O243" s="1171">
        <f t="shared" si="128"/>
        <v>0</v>
      </c>
      <c r="P243" s="1171">
        <f t="shared" si="128"/>
        <v>0</v>
      </c>
      <c r="Q243" s="1167">
        <f t="shared" si="128"/>
        <v>0</v>
      </c>
      <c r="R243" s="1163">
        <f t="shared" si="128"/>
        <v>0</v>
      </c>
      <c r="S243" s="1172">
        <f t="shared" si="128"/>
        <v>0</v>
      </c>
      <c r="T243" s="1166">
        <f t="shared" si="128"/>
        <v>0</v>
      </c>
      <c r="U243" s="1167">
        <f t="shared" si="128"/>
        <v>0</v>
      </c>
      <c r="V243" s="1164">
        <f t="shared" si="128"/>
        <v>0</v>
      </c>
      <c r="W243" s="1167">
        <f t="shared" si="128"/>
        <v>0</v>
      </c>
      <c r="X243" s="1166">
        <f t="shared" si="128"/>
        <v>0</v>
      </c>
      <c r="Y243" s="1167">
        <f t="shared" si="128"/>
        <v>0</v>
      </c>
      <c r="Z243" s="1173">
        <f t="shared" si="128"/>
        <v>0</v>
      </c>
      <c r="AA243" s="1174">
        <f t="shared" si="128"/>
        <v>0</v>
      </c>
      <c r="AB243" s="609"/>
      <c r="AC243" s="609"/>
    </row>
    <row r="244" spans="1:29" s="1" customFormat="1" ht="18.75" hidden="1" thickBot="1" x14ac:dyDescent="0.3">
      <c r="A244" s="1981"/>
      <c r="B244" s="71" t="s">
        <v>316</v>
      </c>
      <c r="C244" s="135">
        <v>963</v>
      </c>
      <c r="D244" s="1518" t="s">
        <v>37</v>
      </c>
      <c r="E244" s="1587" t="s">
        <v>25</v>
      </c>
      <c r="F244" s="706" t="s">
        <v>310</v>
      </c>
      <c r="G244" s="1587" t="s">
        <v>227</v>
      </c>
      <c r="H244" s="1700" t="s">
        <v>108</v>
      </c>
      <c r="I244" s="1802">
        <f>J244+N244+R244+V244</f>
        <v>0</v>
      </c>
      <c r="J244" s="1177">
        <f>K244+L244+M244</f>
        <v>0</v>
      </c>
      <c r="K244" s="1178"/>
      <c r="L244" s="1179"/>
      <c r="M244" s="1178"/>
      <c r="N244" s="1180">
        <f>O244+P244+Q244</f>
        <v>0</v>
      </c>
      <c r="O244" s="1181"/>
      <c r="P244" s="1181">
        <v>0</v>
      </c>
      <c r="Q244" s="1178">
        <v>0</v>
      </c>
      <c r="R244" s="1180">
        <f>S244+T244+U244</f>
        <v>0</v>
      </c>
      <c r="S244" s="1182"/>
      <c r="T244" s="1179"/>
      <c r="U244" s="1178"/>
      <c r="V244" s="1177">
        <f>W244+X244+Y244</f>
        <v>0</v>
      </c>
      <c r="W244" s="1178"/>
      <c r="X244" s="1179"/>
      <c r="Y244" s="1178">
        <v>0</v>
      </c>
      <c r="Z244" s="894"/>
      <c r="AA244" s="895"/>
      <c r="AB244" s="609"/>
      <c r="AC244" s="609"/>
    </row>
    <row r="245" spans="1:29" s="1" customFormat="1" ht="18.75" hidden="1" thickBot="1" x14ac:dyDescent="0.3">
      <c r="A245" s="1981"/>
      <c r="B245" s="71" t="s">
        <v>301</v>
      </c>
      <c r="C245" s="83">
        <v>963</v>
      </c>
      <c r="D245" s="1518" t="s">
        <v>37</v>
      </c>
      <c r="E245" s="1587" t="s">
        <v>25</v>
      </c>
      <c r="F245" s="706" t="s">
        <v>310</v>
      </c>
      <c r="G245" s="1587" t="s">
        <v>227</v>
      </c>
      <c r="H245" s="1685">
        <v>225</v>
      </c>
      <c r="I245" s="1802">
        <f>J245+N245+R245+V245</f>
        <v>0</v>
      </c>
      <c r="J245" s="1183">
        <v>0</v>
      </c>
      <c r="K245" s="1181"/>
      <c r="L245" s="1184"/>
      <c r="M245" s="1181"/>
      <c r="N245" s="1176">
        <v>0</v>
      </c>
      <c r="O245" s="1181"/>
      <c r="P245" s="1181"/>
      <c r="Q245" s="1181"/>
      <c r="R245" s="1176">
        <v>0</v>
      </c>
      <c r="S245" s="1185"/>
      <c r="T245" s="1184"/>
      <c r="U245" s="1181"/>
      <c r="V245" s="1183">
        <v>0</v>
      </c>
      <c r="W245" s="1181"/>
      <c r="X245" s="1184"/>
      <c r="Y245" s="1181"/>
      <c r="Z245" s="894"/>
      <c r="AA245" s="895"/>
      <c r="AB245" s="609"/>
      <c r="AC245" s="609"/>
    </row>
    <row r="246" spans="1:29" s="1" customFormat="1" ht="18.75" hidden="1" thickBot="1" x14ac:dyDescent="0.3">
      <c r="A246" s="1981"/>
      <c r="B246" s="71" t="s">
        <v>302</v>
      </c>
      <c r="C246" s="81">
        <v>963</v>
      </c>
      <c r="D246" s="1518" t="s">
        <v>37</v>
      </c>
      <c r="E246" s="1587" t="s">
        <v>25</v>
      </c>
      <c r="F246" s="706" t="s">
        <v>310</v>
      </c>
      <c r="G246" s="1587" t="s">
        <v>227</v>
      </c>
      <c r="H246" s="1685">
        <v>226</v>
      </c>
      <c r="I246" s="1802">
        <f>J246+N246+R246+V246</f>
        <v>0</v>
      </c>
      <c r="J246" s="1183"/>
      <c r="K246" s="1181"/>
      <c r="L246" s="1184"/>
      <c r="M246" s="1181"/>
      <c r="N246" s="1176">
        <v>0</v>
      </c>
      <c r="O246" s="1181"/>
      <c r="P246" s="1181"/>
      <c r="Q246" s="1181"/>
      <c r="R246" s="1176">
        <v>0</v>
      </c>
      <c r="S246" s="1185"/>
      <c r="T246" s="1184"/>
      <c r="U246" s="1181"/>
      <c r="V246" s="1183"/>
      <c r="W246" s="1181"/>
      <c r="X246" s="1184"/>
      <c r="Y246" s="1181"/>
      <c r="Z246" s="894"/>
      <c r="AA246" s="895"/>
      <c r="AB246" s="609"/>
      <c r="AC246" s="609"/>
    </row>
    <row r="247" spans="1:29" s="1" customFormat="1" ht="18.75" hidden="1" thickBot="1" x14ac:dyDescent="0.3">
      <c r="A247" s="1981"/>
      <c r="B247" s="69" t="s">
        <v>15</v>
      </c>
      <c r="C247" s="81">
        <v>963</v>
      </c>
      <c r="D247" s="1524" t="s">
        <v>37</v>
      </c>
      <c r="E247" s="1596" t="s">
        <v>25</v>
      </c>
      <c r="F247" s="718" t="s">
        <v>310</v>
      </c>
      <c r="G247" s="1596" t="s">
        <v>227</v>
      </c>
      <c r="H247" s="1686">
        <v>300</v>
      </c>
      <c r="I247" s="1803">
        <f>I248</f>
        <v>0</v>
      </c>
      <c r="J247" s="1187">
        <f>J248</f>
        <v>0</v>
      </c>
      <c r="K247" s="1171">
        <f t="shared" ref="K247:Y247" si="129">K248</f>
        <v>0</v>
      </c>
      <c r="L247" s="1188">
        <f t="shared" si="129"/>
        <v>0</v>
      </c>
      <c r="M247" s="1171">
        <f t="shared" si="129"/>
        <v>0</v>
      </c>
      <c r="N247" s="1186">
        <f t="shared" si="129"/>
        <v>0</v>
      </c>
      <c r="O247" s="1171">
        <f t="shared" si="129"/>
        <v>0</v>
      </c>
      <c r="P247" s="1171">
        <f t="shared" si="129"/>
        <v>0</v>
      </c>
      <c r="Q247" s="1171">
        <f t="shared" si="129"/>
        <v>0</v>
      </c>
      <c r="R247" s="1186">
        <f t="shared" si="129"/>
        <v>0</v>
      </c>
      <c r="S247" s="1189">
        <f t="shared" si="129"/>
        <v>0</v>
      </c>
      <c r="T247" s="1188">
        <f t="shared" si="129"/>
        <v>0</v>
      </c>
      <c r="U247" s="1171">
        <f t="shared" si="129"/>
        <v>0</v>
      </c>
      <c r="V247" s="1187">
        <f t="shared" si="129"/>
        <v>0</v>
      </c>
      <c r="W247" s="1171">
        <f t="shared" si="129"/>
        <v>0</v>
      </c>
      <c r="X247" s="1188">
        <f t="shared" si="129"/>
        <v>0</v>
      </c>
      <c r="Y247" s="1171">
        <f t="shared" si="129"/>
        <v>0</v>
      </c>
      <c r="Z247" s="894"/>
      <c r="AA247" s="895"/>
      <c r="AB247" s="609"/>
      <c r="AC247" s="609"/>
    </row>
    <row r="248" spans="1:29" s="1" customFormat="1" ht="18.75" hidden="1" thickBot="1" x14ac:dyDescent="0.3">
      <c r="A248" s="1990"/>
      <c r="B248" s="51" t="s">
        <v>18</v>
      </c>
      <c r="C248" s="122">
        <v>963</v>
      </c>
      <c r="D248" s="1520" t="s">
        <v>37</v>
      </c>
      <c r="E248" s="1590" t="s">
        <v>25</v>
      </c>
      <c r="F248" s="1672" t="s">
        <v>310</v>
      </c>
      <c r="G248" s="1637" t="s">
        <v>227</v>
      </c>
      <c r="H248" s="1687">
        <v>340</v>
      </c>
      <c r="I248" s="1804">
        <f>J248+N248+R248+Y248</f>
        <v>0</v>
      </c>
      <c r="J248" s="1191">
        <f>K248+L248+M248</f>
        <v>0</v>
      </c>
      <c r="K248" s="1192"/>
      <c r="L248" s="1193"/>
      <c r="M248" s="1192"/>
      <c r="N248" s="1190">
        <f>O248+P248+Q248</f>
        <v>0</v>
      </c>
      <c r="O248" s="1194"/>
      <c r="P248" s="1194"/>
      <c r="Q248" s="1192"/>
      <c r="R248" s="1190">
        <f>S248+T248+U248</f>
        <v>0</v>
      </c>
      <c r="S248" s="1195"/>
      <c r="T248" s="1193"/>
      <c r="U248" s="1192"/>
      <c r="V248" s="1191">
        <f>W248+X248+Y248</f>
        <v>0</v>
      </c>
      <c r="W248" s="1192"/>
      <c r="X248" s="1193"/>
      <c r="Y248" s="1192"/>
      <c r="Z248" s="1046"/>
      <c r="AA248" s="1047"/>
      <c r="AB248" s="609"/>
      <c r="AC248" s="609"/>
    </row>
    <row r="249" spans="1:29" s="1" customFormat="1" ht="18.75" hidden="1" thickBot="1" x14ac:dyDescent="0.3">
      <c r="A249" s="246" t="s">
        <v>76</v>
      </c>
      <c r="B249" s="469" t="s">
        <v>91</v>
      </c>
      <c r="C249" s="470">
        <v>963</v>
      </c>
      <c r="D249" s="1568" t="s">
        <v>37</v>
      </c>
      <c r="E249" s="1636" t="s">
        <v>25</v>
      </c>
      <c r="F249" s="1673" t="s">
        <v>248</v>
      </c>
      <c r="G249" s="1636" t="s">
        <v>29</v>
      </c>
      <c r="H249" s="1673" t="s">
        <v>29</v>
      </c>
      <c r="I249" s="1805">
        <f>I250</f>
        <v>0</v>
      </c>
      <c r="J249" s="1197" t="str">
        <f>J250</f>
        <v>0</v>
      </c>
      <c r="K249" s="1198"/>
      <c r="L249" s="1199"/>
      <c r="M249" s="1198"/>
      <c r="N249" s="1198" t="str">
        <f>N250</f>
        <v>0</v>
      </c>
      <c r="O249" s="1196"/>
      <c r="P249" s="1196"/>
      <c r="Q249" s="1196"/>
      <c r="R249" s="1196">
        <f>R250</f>
        <v>0</v>
      </c>
      <c r="S249" s="1200"/>
      <c r="T249" s="1201"/>
      <c r="U249" s="1202"/>
      <c r="V249" s="1202">
        <f t="shared" ref="V249:AA249" si="130">V250</f>
        <v>0</v>
      </c>
      <c r="W249" s="1196">
        <f t="shared" si="130"/>
        <v>0</v>
      </c>
      <c r="X249" s="1196">
        <f t="shared" si="130"/>
        <v>0</v>
      </c>
      <c r="Y249" s="1196">
        <f t="shared" si="130"/>
        <v>0</v>
      </c>
      <c r="Z249" s="1202">
        <f t="shared" si="130"/>
        <v>0</v>
      </c>
      <c r="AA249" s="1196">
        <f t="shared" si="130"/>
        <v>0</v>
      </c>
      <c r="AB249" s="609"/>
      <c r="AC249" s="609"/>
    </row>
    <row r="250" spans="1:29" s="1" customFormat="1" ht="42.75" hidden="1" customHeight="1" x14ac:dyDescent="0.25">
      <c r="A250" s="1983"/>
      <c r="B250" s="456" t="s">
        <v>289</v>
      </c>
      <c r="C250" s="80">
        <v>963</v>
      </c>
      <c r="D250" s="1459" t="s">
        <v>37</v>
      </c>
      <c r="E250" s="1474" t="s">
        <v>25</v>
      </c>
      <c r="F250" s="1487" t="s">
        <v>248</v>
      </c>
      <c r="G250" s="1474" t="s">
        <v>227</v>
      </c>
      <c r="H250" s="1487" t="s">
        <v>29</v>
      </c>
      <c r="I250" s="1738">
        <f>I251</f>
        <v>0</v>
      </c>
      <c r="J250" s="1203" t="s">
        <v>66</v>
      </c>
      <c r="K250" s="1204"/>
      <c r="L250" s="1205"/>
      <c r="M250" s="1204"/>
      <c r="N250" s="1206" t="s">
        <v>66</v>
      </c>
      <c r="O250" s="265"/>
      <c r="P250" s="265"/>
      <c r="Q250" s="265"/>
      <c r="R250" s="264">
        <f>R251</f>
        <v>0</v>
      </c>
      <c r="S250" s="1159"/>
      <c r="T250" s="1068"/>
      <c r="U250" s="1024"/>
      <c r="V250" s="567">
        <f>V251</f>
        <v>0</v>
      </c>
      <c r="W250" s="265"/>
      <c r="X250" s="1068"/>
      <c r="Y250" s="265"/>
      <c r="Z250" s="901"/>
      <c r="AA250" s="902"/>
      <c r="AB250" s="609"/>
      <c r="AC250" s="609"/>
    </row>
    <row r="251" spans="1:29" s="1" customFormat="1" ht="18.75" hidden="1" thickBot="1" x14ac:dyDescent="0.3">
      <c r="A251" s="1983"/>
      <c r="B251" s="71" t="s">
        <v>53</v>
      </c>
      <c r="C251" s="83">
        <v>963</v>
      </c>
      <c r="D251" s="1460" t="s">
        <v>37</v>
      </c>
      <c r="E251" s="1475" t="s">
        <v>25</v>
      </c>
      <c r="F251" s="1488" t="s">
        <v>248</v>
      </c>
      <c r="G251" s="1475" t="s">
        <v>227</v>
      </c>
      <c r="H251" s="706" t="s">
        <v>55</v>
      </c>
      <c r="I251" s="1726">
        <f>I252</f>
        <v>0</v>
      </c>
      <c r="J251" s="1207" t="s">
        <v>66</v>
      </c>
      <c r="K251" s="1208"/>
      <c r="L251" s="1209"/>
      <c r="M251" s="1208"/>
      <c r="N251" s="1210" t="s">
        <v>66</v>
      </c>
      <c r="O251" s="98"/>
      <c r="P251" s="98"/>
      <c r="Q251" s="1022"/>
      <c r="R251" s="1021">
        <f>R252</f>
        <v>0</v>
      </c>
      <c r="S251" s="364"/>
      <c r="T251" s="304"/>
      <c r="U251" s="328"/>
      <c r="V251" s="1023">
        <f>V252</f>
        <v>0</v>
      </c>
      <c r="W251" s="1022"/>
      <c r="X251" s="304"/>
      <c r="Y251" s="1022"/>
      <c r="Z251" s="894"/>
      <c r="AA251" s="895"/>
      <c r="AB251" s="609"/>
      <c r="AC251" s="609"/>
    </row>
    <row r="252" spans="1:29" s="1" customFormat="1" ht="18.75" hidden="1" thickBot="1" x14ac:dyDescent="0.3">
      <c r="A252" s="1983"/>
      <c r="B252" s="71" t="s">
        <v>9</v>
      </c>
      <c r="C252" s="83">
        <v>963</v>
      </c>
      <c r="D252" s="1460" t="s">
        <v>37</v>
      </c>
      <c r="E252" s="1475" t="s">
        <v>25</v>
      </c>
      <c r="F252" s="1488" t="s">
        <v>248</v>
      </c>
      <c r="G252" s="1475" t="s">
        <v>227</v>
      </c>
      <c r="H252" s="706" t="s">
        <v>56</v>
      </c>
      <c r="I252" s="1726">
        <f>I253</f>
        <v>0</v>
      </c>
      <c r="J252" s="1075">
        <f>J253</f>
        <v>0</v>
      </c>
      <c r="K252" s="1022"/>
      <c r="L252" s="304"/>
      <c r="M252" s="1022"/>
      <c r="N252" s="1021">
        <f>N253</f>
        <v>0</v>
      </c>
      <c r="O252" s="98"/>
      <c r="P252" s="98"/>
      <c r="Q252" s="1022"/>
      <c r="R252" s="1021">
        <f>R253</f>
        <v>0</v>
      </c>
      <c r="S252" s="364"/>
      <c r="T252" s="304"/>
      <c r="U252" s="328"/>
      <c r="V252" s="1023">
        <f>V253</f>
        <v>0</v>
      </c>
      <c r="W252" s="1022"/>
      <c r="X252" s="304"/>
      <c r="Y252" s="1022"/>
      <c r="Z252" s="894"/>
      <c r="AA252" s="895"/>
      <c r="AB252" s="609"/>
      <c r="AC252" s="609"/>
    </row>
    <row r="253" spans="1:29" s="1" customFormat="1" ht="18.75" hidden="1" thickBot="1" x14ac:dyDescent="0.3">
      <c r="A253" s="1982"/>
      <c r="B253" s="134" t="s">
        <v>301</v>
      </c>
      <c r="C253" s="135">
        <v>963</v>
      </c>
      <c r="D253" s="1460" t="s">
        <v>37</v>
      </c>
      <c r="E253" s="1475" t="s">
        <v>25</v>
      </c>
      <c r="F253" s="1488" t="s">
        <v>248</v>
      </c>
      <c r="G253" s="1475" t="s">
        <v>227</v>
      </c>
      <c r="H253" s="708">
        <v>225</v>
      </c>
      <c r="I253" s="1762">
        <f>J253+N253+R253+Y253</f>
        <v>0</v>
      </c>
      <c r="J253" s="1070">
        <v>0</v>
      </c>
      <c r="K253" s="1036"/>
      <c r="L253" s="1080"/>
      <c r="M253" s="1036"/>
      <c r="N253" s="1078">
        <v>0</v>
      </c>
      <c r="O253" s="287"/>
      <c r="P253" s="287"/>
      <c r="Q253" s="1036"/>
      <c r="R253" s="1078">
        <v>0</v>
      </c>
      <c r="S253" s="1037"/>
      <c r="T253" s="1080"/>
      <c r="U253" s="1038"/>
      <c r="V253" s="1079">
        <v>0</v>
      </c>
      <c r="W253" s="1036"/>
      <c r="X253" s="1080"/>
      <c r="Y253" s="1036"/>
      <c r="Z253" s="1046"/>
      <c r="AA253" s="1047"/>
      <c r="AB253" s="609"/>
      <c r="AC253" s="609"/>
    </row>
    <row r="254" spans="1:29" s="1" customFormat="1" ht="30" thickBot="1" x14ac:dyDescent="0.3">
      <c r="A254" s="145" t="s">
        <v>76</v>
      </c>
      <c r="B254" s="974" t="s">
        <v>92</v>
      </c>
      <c r="C254" s="468">
        <v>963</v>
      </c>
      <c r="D254" s="1458" t="s">
        <v>37</v>
      </c>
      <c r="E254" s="1473" t="s">
        <v>25</v>
      </c>
      <c r="F254" s="717" t="s">
        <v>248</v>
      </c>
      <c r="G254" s="1473" t="s">
        <v>29</v>
      </c>
      <c r="H254" s="717" t="s">
        <v>29</v>
      </c>
      <c r="I254" s="1740">
        <f t="shared" ref="I254:AA254" si="131">I255</f>
        <v>0</v>
      </c>
      <c r="J254" s="1064">
        <f t="shared" si="131"/>
        <v>0</v>
      </c>
      <c r="K254" s="1211">
        <f t="shared" si="131"/>
        <v>0</v>
      </c>
      <c r="L254" s="1064">
        <f t="shared" si="131"/>
        <v>0</v>
      </c>
      <c r="M254" s="1212">
        <f t="shared" si="131"/>
        <v>0</v>
      </c>
      <c r="N254" s="1064">
        <f t="shared" si="131"/>
        <v>0</v>
      </c>
      <c r="O254" s="1064">
        <f t="shared" si="131"/>
        <v>0</v>
      </c>
      <c r="P254" s="1064">
        <f t="shared" si="131"/>
        <v>0</v>
      </c>
      <c r="Q254" s="1064">
        <f t="shared" si="131"/>
        <v>0</v>
      </c>
      <c r="R254" s="1064">
        <f t="shared" si="131"/>
        <v>0</v>
      </c>
      <c r="S254" s="1211">
        <f t="shared" si="131"/>
        <v>0</v>
      </c>
      <c r="T254" s="1064">
        <f t="shared" si="131"/>
        <v>0</v>
      </c>
      <c r="U254" s="1211">
        <f t="shared" si="131"/>
        <v>0</v>
      </c>
      <c r="V254" s="1213">
        <f t="shared" si="131"/>
        <v>0</v>
      </c>
      <c r="W254" s="1064">
        <f t="shared" si="131"/>
        <v>0</v>
      </c>
      <c r="X254" s="1064">
        <f t="shared" si="131"/>
        <v>0</v>
      </c>
      <c r="Y254" s="1064">
        <f t="shared" si="131"/>
        <v>0</v>
      </c>
      <c r="Z254" s="1213">
        <f t="shared" si="131"/>
        <v>52000</v>
      </c>
      <c r="AA254" s="1064">
        <f t="shared" si="131"/>
        <v>52000</v>
      </c>
      <c r="AB254" s="609"/>
      <c r="AC254" s="609"/>
    </row>
    <row r="255" spans="1:29" s="1" customFormat="1" ht="43.5" customHeight="1" x14ac:dyDescent="0.25">
      <c r="A255" s="1988"/>
      <c r="B255" s="456" t="s">
        <v>289</v>
      </c>
      <c r="C255" s="68" t="s">
        <v>112</v>
      </c>
      <c r="D255" s="1459" t="s">
        <v>37</v>
      </c>
      <c r="E255" s="1474" t="s">
        <v>25</v>
      </c>
      <c r="F255" s="1487" t="s">
        <v>248</v>
      </c>
      <c r="G255" s="1474" t="s">
        <v>227</v>
      </c>
      <c r="H255" s="1487" t="s">
        <v>29</v>
      </c>
      <c r="I255" s="1738">
        <f t="shared" ref="I255:AA255" si="132">I256+I261</f>
        <v>0</v>
      </c>
      <c r="J255" s="264">
        <f t="shared" si="132"/>
        <v>0</v>
      </c>
      <c r="K255" s="1068">
        <f t="shared" si="132"/>
        <v>0</v>
      </c>
      <c r="L255" s="265">
        <f t="shared" si="132"/>
        <v>0</v>
      </c>
      <c r="M255" s="1159">
        <f t="shared" si="132"/>
        <v>0</v>
      </c>
      <c r="N255" s="264">
        <f t="shared" si="132"/>
        <v>0</v>
      </c>
      <c r="O255" s="265">
        <f t="shared" si="132"/>
        <v>0</v>
      </c>
      <c r="P255" s="265">
        <f t="shared" si="132"/>
        <v>0</v>
      </c>
      <c r="Q255" s="265">
        <f t="shared" si="132"/>
        <v>0</v>
      </c>
      <c r="R255" s="264">
        <f t="shared" si="132"/>
        <v>0</v>
      </c>
      <c r="S255" s="1068">
        <f t="shared" si="132"/>
        <v>0</v>
      </c>
      <c r="T255" s="283">
        <f t="shared" si="132"/>
        <v>0</v>
      </c>
      <c r="U255" s="1068">
        <f t="shared" si="132"/>
        <v>0</v>
      </c>
      <c r="V255" s="567">
        <f t="shared" si="132"/>
        <v>0</v>
      </c>
      <c r="W255" s="265">
        <f t="shared" si="132"/>
        <v>0</v>
      </c>
      <c r="X255" s="265">
        <f t="shared" si="132"/>
        <v>0</v>
      </c>
      <c r="Y255" s="265">
        <f t="shared" si="132"/>
        <v>0</v>
      </c>
      <c r="Z255" s="693">
        <f t="shared" si="132"/>
        <v>52000</v>
      </c>
      <c r="AA255" s="767">
        <f t="shared" si="132"/>
        <v>52000</v>
      </c>
      <c r="AB255" s="609"/>
      <c r="AC255" s="609"/>
    </row>
    <row r="256" spans="1:29" s="1" customFormat="1" ht="18" x14ac:dyDescent="0.25">
      <c r="A256" s="1988"/>
      <c r="B256" s="69" t="s">
        <v>53</v>
      </c>
      <c r="C256" s="81">
        <v>963</v>
      </c>
      <c r="D256" s="1459" t="s">
        <v>37</v>
      </c>
      <c r="E256" s="1474" t="s">
        <v>25</v>
      </c>
      <c r="F256" s="1487" t="s">
        <v>248</v>
      </c>
      <c r="G256" s="1474" t="s">
        <v>227</v>
      </c>
      <c r="H256" s="718" t="s">
        <v>55</v>
      </c>
      <c r="I256" s="1729">
        <f>I257+I260</f>
        <v>0</v>
      </c>
      <c r="J256" s="1033">
        <f t="shared" ref="J256:AA256" si="133">J257+J260</f>
        <v>0</v>
      </c>
      <c r="K256" s="82">
        <f t="shared" si="133"/>
        <v>0</v>
      </c>
      <c r="L256" s="82">
        <f t="shared" si="133"/>
        <v>0</v>
      </c>
      <c r="M256" s="82">
        <f t="shared" si="133"/>
        <v>0</v>
      </c>
      <c r="N256" s="1033">
        <f t="shared" si="133"/>
        <v>0</v>
      </c>
      <c r="O256" s="82">
        <f t="shared" si="133"/>
        <v>0</v>
      </c>
      <c r="P256" s="82">
        <f t="shared" si="133"/>
        <v>0</v>
      </c>
      <c r="Q256" s="82">
        <f t="shared" si="133"/>
        <v>0</v>
      </c>
      <c r="R256" s="1033">
        <f t="shared" si="133"/>
        <v>0</v>
      </c>
      <c r="S256" s="155">
        <f t="shared" si="133"/>
        <v>0</v>
      </c>
      <c r="T256" s="82">
        <f t="shared" si="133"/>
        <v>0</v>
      </c>
      <c r="U256" s="221">
        <f t="shared" si="133"/>
        <v>0</v>
      </c>
      <c r="V256" s="1044">
        <f t="shared" si="133"/>
        <v>0</v>
      </c>
      <c r="W256" s="82">
        <f t="shared" si="133"/>
        <v>0</v>
      </c>
      <c r="X256" s="82">
        <f t="shared" si="133"/>
        <v>0</v>
      </c>
      <c r="Y256" s="82">
        <f t="shared" si="133"/>
        <v>0</v>
      </c>
      <c r="Z256" s="1214">
        <f t="shared" si="133"/>
        <v>7000</v>
      </c>
      <c r="AA256" s="284">
        <f t="shared" si="133"/>
        <v>7000</v>
      </c>
      <c r="AB256" s="609"/>
      <c r="AC256" s="609"/>
    </row>
    <row r="257" spans="1:29" s="1" customFormat="1" ht="18" x14ac:dyDescent="0.25">
      <c r="A257" s="1988"/>
      <c r="B257" s="71" t="s">
        <v>9</v>
      </c>
      <c r="C257" s="83">
        <v>963</v>
      </c>
      <c r="D257" s="1460" t="s">
        <v>37</v>
      </c>
      <c r="E257" s="1475" t="s">
        <v>25</v>
      </c>
      <c r="F257" s="1488" t="s">
        <v>248</v>
      </c>
      <c r="G257" s="1475" t="s">
        <v>227</v>
      </c>
      <c r="H257" s="706" t="s">
        <v>56</v>
      </c>
      <c r="I257" s="1727">
        <f>I259+I258</f>
        <v>0</v>
      </c>
      <c r="J257" s="1025">
        <f t="shared" ref="J257:AA257" si="134">J259+J258</f>
        <v>0</v>
      </c>
      <c r="K257" s="98">
        <f t="shared" si="134"/>
        <v>0</v>
      </c>
      <c r="L257" s="98">
        <f t="shared" si="134"/>
        <v>0</v>
      </c>
      <c r="M257" s="98">
        <f t="shared" si="134"/>
        <v>0</v>
      </c>
      <c r="N257" s="1025">
        <f>N259+N258</f>
        <v>0</v>
      </c>
      <c r="O257" s="98">
        <f t="shared" si="134"/>
        <v>0</v>
      </c>
      <c r="P257" s="98">
        <f t="shared" si="134"/>
        <v>0</v>
      </c>
      <c r="Q257" s="98">
        <f t="shared" si="134"/>
        <v>0</v>
      </c>
      <c r="R257" s="1025">
        <f t="shared" si="134"/>
        <v>0</v>
      </c>
      <c r="S257" s="156">
        <f t="shared" si="134"/>
        <v>0</v>
      </c>
      <c r="T257" s="98">
        <f t="shared" si="134"/>
        <v>0</v>
      </c>
      <c r="U257" s="222">
        <f t="shared" si="134"/>
        <v>0</v>
      </c>
      <c r="V257" s="1027">
        <f t="shared" si="134"/>
        <v>0</v>
      </c>
      <c r="W257" s="98">
        <f t="shared" si="134"/>
        <v>0</v>
      </c>
      <c r="X257" s="98">
        <f t="shared" si="134"/>
        <v>0</v>
      </c>
      <c r="Y257" s="98">
        <f t="shared" si="134"/>
        <v>0</v>
      </c>
      <c r="Z257" s="1028">
        <f t="shared" si="134"/>
        <v>7000</v>
      </c>
      <c r="AA257" s="1029">
        <f t="shared" si="134"/>
        <v>7000</v>
      </c>
      <c r="AB257" s="609"/>
      <c r="AC257" s="609"/>
    </row>
    <row r="258" spans="1:29" s="1" customFormat="1" ht="18" x14ac:dyDescent="0.25">
      <c r="A258" s="1988"/>
      <c r="B258" s="71" t="s">
        <v>316</v>
      </c>
      <c r="C258" s="135">
        <v>963</v>
      </c>
      <c r="D258" s="1460" t="s">
        <v>37</v>
      </c>
      <c r="E258" s="1475" t="s">
        <v>25</v>
      </c>
      <c r="F258" s="1488" t="s">
        <v>248</v>
      </c>
      <c r="G258" s="1475" t="s">
        <v>227</v>
      </c>
      <c r="H258" s="680">
        <v>222</v>
      </c>
      <c r="I258" s="1727">
        <f>J258+N258+R258+V258</f>
        <v>0</v>
      </c>
      <c r="J258" s="1025">
        <f>K258+L258+M258</f>
        <v>0</v>
      </c>
      <c r="K258" s="156"/>
      <c r="L258" s="98">
        <v>0</v>
      </c>
      <c r="M258" s="222"/>
      <c r="N258" s="1025">
        <f>O258+P258+Q258</f>
        <v>0</v>
      </c>
      <c r="O258" s="98"/>
      <c r="P258" s="98">
        <v>0</v>
      </c>
      <c r="Q258" s="98">
        <v>0</v>
      </c>
      <c r="R258" s="1025">
        <f>S258+T258+U258</f>
        <v>0</v>
      </c>
      <c r="S258" s="156"/>
      <c r="T258" s="98"/>
      <c r="U258" s="156"/>
      <c r="V258" s="1025">
        <f>W258+X258+Y258</f>
        <v>0</v>
      </c>
      <c r="W258" s="234"/>
      <c r="X258" s="98"/>
      <c r="Y258" s="222"/>
      <c r="Z258" s="894">
        <v>5000</v>
      </c>
      <c r="AA258" s="895">
        <v>5000</v>
      </c>
      <c r="AB258" s="609"/>
      <c r="AC258" s="609"/>
    </row>
    <row r="259" spans="1:29" s="1" customFormat="1" ht="18" x14ac:dyDescent="0.25">
      <c r="A259" s="1988"/>
      <c r="B259" s="71" t="s">
        <v>301</v>
      </c>
      <c r="C259" s="83">
        <v>963</v>
      </c>
      <c r="D259" s="1518" t="s">
        <v>37</v>
      </c>
      <c r="E259" s="1475" t="s">
        <v>25</v>
      </c>
      <c r="F259" s="1488" t="s">
        <v>248</v>
      </c>
      <c r="G259" s="1475" t="s">
        <v>227</v>
      </c>
      <c r="H259" s="680">
        <v>225</v>
      </c>
      <c r="I259" s="1727">
        <f>J259+N259+R259+Y259</f>
        <v>0</v>
      </c>
      <c r="J259" s="1025"/>
      <c r="K259" s="156"/>
      <c r="L259" s="98"/>
      <c r="M259" s="222"/>
      <c r="N259" s="1025">
        <v>0</v>
      </c>
      <c r="O259" s="98"/>
      <c r="P259" s="98"/>
      <c r="Q259" s="98"/>
      <c r="R259" s="1025">
        <v>0</v>
      </c>
      <c r="S259" s="156"/>
      <c r="T259" s="98"/>
      <c r="U259" s="156"/>
      <c r="V259" s="1027"/>
      <c r="W259" s="234"/>
      <c r="X259" s="98"/>
      <c r="Y259" s="98"/>
      <c r="Z259" s="894">
        <v>2000</v>
      </c>
      <c r="AA259" s="895">
        <v>2000</v>
      </c>
      <c r="AB259" s="609"/>
      <c r="AC259" s="609"/>
    </row>
    <row r="260" spans="1:29" s="1" customFormat="1" ht="18.75" thickBot="1" x14ac:dyDescent="0.3">
      <c r="A260" s="1988"/>
      <c r="B260" s="51" t="s">
        <v>14</v>
      </c>
      <c r="C260" s="122">
        <v>963</v>
      </c>
      <c r="D260" s="1569" t="s">
        <v>37</v>
      </c>
      <c r="E260" s="1637" t="s">
        <v>25</v>
      </c>
      <c r="F260" s="1672" t="s">
        <v>248</v>
      </c>
      <c r="G260" s="1637" t="s">
        <v>227</v>
      </c>
      <c r="H260" s="708">
        <v>290</v>
      </c>
      <c r="I260" s="1742">
        <f>J260+N260+R260+Y260</f>
        <v>0</v>
      </c>
      <c r="J260" s="1457"/>
      <c r="K260" s="1035"/>
      <c r="L260" s="1036"/>
      <c r="M260" s="1037"/>
      <c r="N260" s="1457"/>
      <c r="O260" s="1036"/>
      <c r="P260" s="98"/>
      <c r="Q260" s="98"/>
      <c r="R260" s="1033"/>
      <c r="S260" s="156"/>
      <c r="T260" s="98"/>
      <c r="U260" s="156"/>
      <c r="V260" s="1044"/>
      <c r="W260" s="234"/>
      <c r="X260" s="98"/>
      <c r="Y260" s="98"/>
      <c r="Z260" s="894"/>
      <c r="AA260" s="895"/>
      <c r="AB260" s="609"/>
      <c r="AC260" s="609"/>
    </row>
    <row r="261" spans="1:29" s="1" customFormat="1" ht="18" x14ac:dyDescent="0.25">
      <c r="A261" s="1988"/>
      <c r="B261" s="1509" t="s">
        <v>15</v>
      </c>
      <c r="C261" s="87">
        <v>963</v>
      </c>
      <c r="D261" s="1523" t="s">
        <v>37</v>
      </c>
      <c r="E261" s="1594" t="s">
        <v>25</v>
      </c>
      <c r="F261" s="1500" t="s">
        <v>248</v>
      </c>
      <c r="G261" s="1594" t="s">
        <v>29</v>
      </c>
      <c r="H261" s="1701">
        <v>300</v>
      </c>
      <c r="I261" s="1741">
        <f t="shared" ref="I261:AA261" si="135">I262</f>
        <v>0</v>
      </c>
      <c r="J261" s="1065">
        <f t="shared" si="135"/>
        <v>0</v>
      </c>
      <c r="K261" s="369">
        <f t="shared" si="135"/>
        <v>0</v>
      </c>
      <c r="L261" s="283">
        <f t="shared" si="135"/>
        <v>0</v>
      </c>
      <c r="M261" s="376">
        <f t="shared" si="135"/>
        <v>0</v>
      </c>
      <c r="N261" s="1065">
        <f t="shared" si="135"/>
        <v>0</v>
      </c>
      <c r="O261" s="283">
        <f t="shared" si="135"/>
        <v>0</v>
      </c>
      <c r="P261" s="82">
        <f t="shared" si="135"/>
        <v>0</v>
      </c>
      <c r="Q261" s="82">
        <f t="shared" si="135"/>
        <v>0</v>
      </c>
      <c r="R261" s="1033">
        <f t="shared" si="135"/>
        <v>0</v>
      </c>
      <c r="S261" s="155">
        <f>S262</f>
        <v>0</v>
      </c>
      <c r="T261" s="82">
        <f>T262</f>
        <v>0</v>
      </c>
      <c r="U261" s="155">
        <f>U262</f>
        <v>0</v>
      </c>
      <c r="V261" s="1044">
        <f t="shared" si="135"/>
        <v>0</v>
      </c>
      <c r="W261" s="82">
        <f t="shared" si="135"/>
        <v>0</v>
      </c>
      <c r="X261" s="82">
        <f t="shared" si="135"/>
        <v>0</v>
      </c>
      <c r="Y261" s="82">
        <f t="shared" si="135"/>
        <v>0</v>
      </c>
      <c r="Z261" s="1214">
        <f t="shared" si="135"/>
        <v>45000</v>
      </c>
      <c r="AA261" s="284">
        <f t="shared" si="135"/>
        <v>45000</v>
      </c>
      <c r="AB261" s="609"/>
      <c r="AC261" s="609"/>
    </row>
    <row r="262" spans="1:29" s="1" customFormat="1" ht="18.75" thickBot="1" x14ac:dyDescent="0.3">
      <c r="A262" s="1989"/>
      <c r="B262" s="51" t="s">
        <v>18</v>
      </c>
      <c r="C262" s="122">
        <v>963</v>
      </c>
      <c r="D262" s="1569" t="s">
        <v>37</v>
      </c>
      <c r="E262" s="1637" t="s">
        <v>25</v>
      </c>
      <c r="F262" s="1672" t="s">
        <v>248</v>
      </c>
      <c r="G262" s="1637" t="s">
        <v>227</v>
      </c>
      <c r="H262" s="708">
        <v>340</v>
      </c>
      <c r="I262" s="1763">
        <f>J262+N262+R262+V262</f>
        <v>0</v>
      </c>
      <c r="J262" s="1087">
        <f>K262+L262+M262</f>
        <v>0</v>
      </c>
      <c r="K262" s="365"/>
      <c r="L262" s="273"/>
      <c r="M262" s="275"/>
      <c r="N262" s="1087">
        <f>O262+P262+Q262</f>
        <v>0</v>
      </c>
      <c r="O262" s="1036"/>
      <c r="P262" s="1036"/>
      <c r="Q262" s="273"/>
      <c r="R262" s="1087">
        <f>S262+T262+U262</f>
        <v>0</v>
      </c>
      <c r="S262" s="365"/>
      <c r="T262" s="273"/>
      <c r="U262" s="365"/>
      <c r="V262" s="1215">
        <f>W262+X262+Y262</f>
        <v>0</v>
      </c>
      <c r="W262" s="274"/>
      <c r="X262" s="273"/>
      <c r="Y262" s="273"/>
      <c r="Z262" s="896">
        <v>45000</v>
      </c>
      <c r="AA262" s="897">
        <v>45000</v>
      </c>
      <c r="AB262" s="609"/>
      <c r="AC262" s="609"/>
    </row>
    <row r="263" spans="1:29" s="1" customFormat="1" ht="42" customHeight="1" thickBot="1" x14ac:dyDescent="0.3">
      <c r="A263" s="145" t="s">
        <v>76</v>
      </c>
      <c r="B263" s="381" t="s">
        <v>93</v>
      </c>
      <c r="C263" s="981">
        <v>963</v>
      </c>
      <c r="D263" s="1458" t="s">
        <v>37</v>
      </c>
      <c r="E263" s="1473" t="s">
        <v>25</v>
      </c>
      <c r="F263" s="717" t="s">
        <v>248</v>
      </c>
      <c r="G263" s="1473" t="s">
        <v>29</v>
      </c>
      <c r="H263" s="717" t="s">
        <v>29</v>
      </c>
      <c r="I263" s="1740">
        <f>I264+I273</f>
        <v>283105.49000000005</v>
      </c>
      <c r="J263" s="1064">
        <f t="shared" ref="J263:AA263" si="136">J264+J273</f>
        <v>27320.05</v>
      </c>
      <c r="K263" s="1064">
        <f t="shared" si="136"/>
        <v>16600</v>
      </c>
      <c r="L263" s="1064">
        <f t="shared" si="136"/>
        <v>0</v>
      </c>
      <c r="M263" s="1064">
        <f t="shared" si="136"/>
        <v>10720.05</v>
      </c>
      <c r="N263" s="1064">
        <f t="shared" si="136"/>
        <v>12840</v>
      </c>
      <c r="O263" s="1064">
        <f t="shared" si="136"/>
        <v>10600</v>
      </c>
      <c r="P263" s="1064">
        <f t="shared" si="136"/>
        <v>0</v>
      </c>
      <c r="Q263" s="1064">
        <f t="shared" si="136"/>
        <v>2240</v>
      </c>
      <c r="R263" s="1064">
        <f t="shared" si="136"/>
        <v>182725.08000000002</v>
      </c>
      <c r="S263" s="1064">
        <f t="shared" si="136"/>
        <v>100539.05</v>
      </c>
      <c r="T263" s="1064">
        <f t="shared" si="136"/>
        <v>70391.03</v>
      </c>
      <c r="U263" s="1064">
        <f t="shared" si="136"/>
        <v>11795</v>
      </c>
      <c r="V263" s="1064">
        <f t="shared" si="136"/>
        <v>60220.36</v>
      </c>
      <c r="W263" s="1064">
        <f t="shared" si="136"/>
        <v>33321.39</v>
      </c>
      <c r="X263" s="1064">
        <f t="shared" si="136"/>
        <v>0</v>
      </c>
      <c r="Y263" s="1064">
        <f t="shared" si="136"/>
        <v>26898.97</v>
      </c>
      <c r="Z263" s="1064">
        <f t="shared" si="136"/>
        <v>231386.41999999998</v>
      </c>
      <c r="AA263" s="1064">
        <f t="shared" si="136"/>
        <v>242651.47999999998</v>
      </c>
      <c r="AB263" s="609"/>
      <c r="AC263" s="609"/>
    </row>
    <row r="264" spans="1:29" s="1" customFormat="1" ht="40.5" customHeight="1" thickBot="1" x14ac:dyDescent="0.3">
      <c r="A264" s="1991" t="s">
        <v>76</v>
      </c>
      <c r="B264" s="417" t="s">
        <v>289</v>
      </c>
      <c r="C264" s="144">
        <v>963</v>
      </c>
      <c r="D264" s="1522" t="s">
        <v>37</v>
      </c>
      <c r="E264" s="1593" t="s">
        <v>25</v>
      </c>
      <c r="F264" s="703" t="s">
        <v>248</v>
      </c>
      <c r="G264" s="1593" t="s">
        <v>227</v>
      </c>
      <c r="H264" s="703" t="s">
        <v>29</v>
      </c>
      <c r="I264" s="1784">
        <f t="shared" ref="I264:Y264" si="137">I265+I270</f>
        <v>282205.49000000005</v>
      </c>
      <c r="J264" s="329">
        <f t="shared" si="137"/>
        <v>27320.05</v>
      </c>
      <c r="K264" s="329">
        <f t="shared" si="137"/>
        <v>16600</v>
      </c>
      <c r="L264" s="329">
        <f t="shared" si="137"/>
        <v>0</v>
      </c>
      <c r="M264" s="329">
        <f t="shared" si="137"/>
        <v>10720.05</v>
      </c>
      <c r="N264" s="329">
        <f t="shared" si="137"/>
        <v>12840</v>
      </c>
      <c r="O264" s="329">
        <f t="shared" si="137"/>
        <v>10600</v>
      </c>
      <c r="P264" s="329">
        <f t="shared" si="137"/>
        <v>0</v>
      </c>
      <c r="Q264" s="329">
        <f t="shared" si="137"/>
        <v>2240</v>
      </c>
      <c r="R264" s="329">
        <f t="shared" si="137"/>
        <v>181825.08000000002</v>
      </c>
      <c r="S264" s="329">
        <f t="shared" si="137"/>
        <v>100539.05</v>
      </c>
      <c r="T264" s="329">
        <f t="shared" si="137"/>
        <v>69491.03</v>
      </c>
      <c r="U264" s="329">
        <f t="shared" si="137"/>
        <v>11795</v>
      </c>
      <c r="V264" s="329">
        <f t="shared" si="137"/>
        <v>60220.36</v>
      </c>
      <c r="W264" s="329">
        <f t="shared" si="137"/>
        <v>33321.39</v>
      </c>
      <c r="X264" s="329">
        <f t="shared" si="137"/>
        <v>0</v>
      </c>
      <c r="Y264" s="329">
        <f t="shared" si="137"/>
        <v>26898.97</v>
      </c>
      <c r="Z264" s="329">
        <f>Z265+Z270</f>
        <v>231386.41999999998</v>
      </c>
      <c r="AA264" s="329">
        <f>AA265+AA270</f>
        <v>242651.47999999998</v>
      </c>
      <c r="AB264" s="609"/>
      <c r="AC264" s="609"/>
    </row>
    <row r="265" spans="1:29" s="1" customFormat="1" ht="18" x14ac:dyDescent="0.25">
      <c r="A265" s="1983"/>
      <c r="B265" s="50" t="s">
        <v>53</v>
      </c>
      <c r="C265" s="74">
        <v>963</v>
      </c>
      <c r="D265" s="1460" t="s">
        <v>37</v>
      </c>
      <c r="E265" s="1475" t="s">
        <v>25</v>
      </c>
      <c r="F265" s="1488" t="s">
        <v>248</v>
      </c>
      <c r="G265" s="1475" t="s">
        <v>227</v>
      </c>
      <c r="H265" s="1488" t="s">
        <v>55</v>
      </c>
      <c r="I265" s="1726">
        <f>I266</f>
        <v>277205.49000000005</v>
      </c>
      <c r="J265" s="1021">
        <f t="shared" ref="J265:AA265" si="138">J266</f>
        <v>27320.05</v>
      </c>
      <c r="K265" s="1022">
        <f t="shared" si="138"/>
        <v>16600</v>
      </c>
      <c r="L265" s="1022">
        <f t="shared" si="138"/>
        <v>0</v>
      </c>
      <c r="M265" s="1022">
        <f t="shared" si="138"/>
        <v>10720.05</v>
      </c>
      <c r="N265" s="1021">
        <f t="shared" si="138"/>
        <v>12840</v>
      </c>
      <c r="O265" s="1022">
        <f t="shared" si="138"/>
        <v>10600</v>
      </c>
      <c r="P265" s="1022">
        <f t="shared" si="138"/>
        <v>0</v>
      </c>
      <c r="Q265" s="1022">
        <f t="shared" si="138"/>
        <v>2240</v>
      </c>
      <c r="R265" s="1021">
        <f t="shared" si="138"/>
        <v>176825.08000000002</v>
      </c>
      <c r="S265" s="1022">
        <f t="shared" si="138"/>
        <v>100539.05</v>
      </c>
      <c r="T265" s="1022">
        <f t="shared" si="138"/>
        <v>64491.03</v>
      </c>
      <c r="U265" s="1022">
        <f t="shared" si="138"/>
        <v>11795</v>
      </c>
      <c r="V265" s="1021">
        <f t="shared" si="138"/>
        <v>60220.36</v>
      </c>
      <c r="W265" s="1022">
        <f t="shared" si="138"/>
        <v>33321.39</v>
      </c>
      <c r="X265" s="1022">
        <f t="shared" si="138"/>
        <v>0</v>
      </c>
      <c r="Y265" s="1022">
        <f t="shared" si="138"/>
        <v>26898.97</v>
      </c>
      <c r="Z265" s="1092">
        <f t="shared" si="138"/>
        <v>230086.41999999998</v>
      </c>
      <c r="AA265" s="1092">
        <f t="shared" si="138"/>
        <v>241151.47999999998</v>
      </c>
      <c r="AB265" s="609"/>
      <c r="AC265" s="609"/>
    </row>
    <row r="266" spans="1:29" s="1" customFormat="1" ht="18" x14ac:dyDescent="0.25">
      <c r="A266" s="1983"/>
      <c r="B266" s="71" t="s">
        <v>9</v>
      </c>
      <c r="C266" s="83">
        <v>963</v>
      </c>
      <c r="D266" s="1460" t="s">
        <v>37</v>
      </c>
      <c r="E266" s="1475" t="s">
        <v>25</v>
      </c>
      <c r="F266" s="1488" t="s">
        <v>248</v>
      </c>
      <c r="G266" s="1475" t="s">
        <v>227</v>
      </c>
      <c r="H266" s="680">
        <v>220</v>
      </c>
      <c r="I266" s="1727">
        <f>I268+I267+I269</f>
        <v>277205.49000000005</v>
      </c>
      <c r="J266" s="1025">
        <f t="shared" ref="J266:AA266" si="139">J268+J267+J269</f>
        <v>27320.05</v>
      </c>
      <c r="K266" s="98">
        <f t="shared" si="139"/>
        <v>16600</v>
      </c>
      <c r="L266" s="98">
        <f t="shared" si="139"/>
        <v>0</v>
      </c>
      <c r="M266" s="98">
        <f t="shared" si="139"/>
        <v>10720.05</v>
      </c>
      <c r="N266" s="1025">
        <f t="shared" si="139"/>
        <v>12840</v>
      </c>
      <c r="O266" s="98">
        <f t="shared" si="139"/>
        <v>10600</v>
      </c>
      <c r="P266" s="98">
        <f t="shared" si="139"/>
        <v>0</v>
      </c>
      <c r="Q266" s="98">
        <f t="shared" si="139"/>
        <v>2240</v>
      </c>
      <c r="R266" s="1025">
        <f t="shared" si="139"/>
        <v>176825.08000000002</v>
      </c>
      <c r="S266" s="222">
        <f t="shared" si="139"/>
        <v>100539.05</v>
      </c>
      <c r="T266" s="98">
        <f t="shared" si="139"/>
        <v>64491.03</v>
      </c>
      <c r="U266" s="98">
        <f t="shared" si="139"/>
        <v>11795</v>
      </c>
      <c r="V266" s="1027">
        <f t="shared" si="139"/>
        <v>60220.36</v>
      </c>
      <c r="W266" s="98">
        <f t="shared" si="139"/>
        <v>33321.39</v>
      </c>
      <c r="X266" s="98">
        <f t="shared" si="139"/>
        <v>0</v>
      </c>
      <c r="Y266" s="98">
        <f t="shared" si="139"/>
        <v>26898.97</v>
      </c>
      <c r="Z266" s="1028">
        <f t="shared" si="139"/>
        <v>230086.41999999998</v>
      </c>
      <c r="AA266" s="1029">
        <f t="shared" si="139"/>
        <v>241151.47999999998</v>
      </c>
      <c r="AB266" s="609"/>
      <c r="AC266" s="609"/>
    </row>
    <row r="267" spans="1:29" s="1" customFormat="1" ht="18" x14ac:dyDescent="0.25">
      <c r="A267" s="1983"/>
      <c r="B267" s="71" t="s">
        <v>316</v>
      </c>
      <c r="C267" s="135">
        <v>963</v>
      </c>
      <c r="D267" s="1460" t="s">
        <v>37</v>
      </c>
      <c r="E267" s="1475" t="s">
        <v>25</v>
      </c>
      <c r="F267" s="1488" t="s">
        <v>248</v>
      </c>
      <c r="G267" s="1475" t="s">
        <v>227</v>
      </c>
      <c r="H267" s="680">
        <v>222</v>
      </c>
      <c r="I267" s="1727">
        <f>J267+N267+R267+V267</f>
        <v>0</v>
      </c>
      <c r="J267" s="1025">
        <f>K267+L267+M267</f>
        <v>0</v>
      </c>
      <c r="K267" s="1080">
        <v>0</v>
      </c>
      <c r="L267" s="287"/>
      <c r="M267" s="1081"/>
      <c r="N267" s="1025">
        <f>O267+P267+Q267</f>
        <v>0</v>
      </c>
      <c r="O267" s="98">
        <v>0</v>
      </c>
      <c r="P267" s="98"/>
      <c r="Q267" s="287"/>
      <c r="R267" s="1025">
        <f>S267+T267+U267</f>
        <v>0</v>
      </c>
      <c r="S267" s="1080">
        <v>0</v>
      </c>
      <c r="T267" s="287">
        <v>0</v>
      </c>
      <c r="U267" s="1373">
        <v>0</v>
      </c>
      <c r="V267" s="1025">
        <f>W267+X267+Y267</f>
        <v>0</v>
      </c>
      <c r="W267" s="1082">
        <v>0</v>
      </c>
      <c r="X267" s="287">
        <v>0</v>
      </c>
      <c r="Y267" s="1081">
        <v>0</v>
      </c>
      <c r="Z267" s="894">
        <v>181060</v>
      </c>
      <c r="AA267" s="895">
        <v>161120</v>
      </c>
      <c r="AB267" s="609"/>
      <c r="AC267" s="609"/>
    </row>
    <row r="268" spans="1:29" s="1" customFormat="1" ht="18" x14ac:dyDescent="0.25">
      <c r="A268" s="1983"/>
      <c r="B268" s="71" t="s">
        <v>301</v>
      </c>
      <c r="C268" s="83">
        <v>963</v>
      </c>
      <c r="D268" s="1460" t="s">
        <v>37</v>
      </c>
      <c r="E268" s="1475" t="s">
        <v>25</v>
      </c>
      <c r="F268" s="1488" t="s">
        <v>248</v>
      </c>
      <c r="G268" s="1475" t="s">
        <v>227</v>
      </c>
      <c r="H268" s="680">
        <v>225</v>
      </c>
      <c r="I268" s="1727">
        <f>J268+N268+R268+V268</f>
        <v>247986.47000000003</v>
      </c>
      <c r="J268" s="1025">
        <f>K268+L268+M268</f>
        <v>25000</v>
      </c>
      <c r="K268" s="156">
        <v>16600</v>
      </c>
      <c r="L268" s="98"/>
      <c r="M268" s="222">
        <v>8400</v>
      </c>
      <c r="N268" s="1025">
        <f>O268+P268+Q268</f>
        <v>12840</v>
      </c>
      <c r="O268" s="98">
        <v>10600</v>
      </c>
      <c r="P268" s="98"/>
      <c r="Q268" s="98">
        <v>2240</v>
      </c>
      <c r="R268" s="1025">
        <f>S268+T268+U268</f>
        <v>176825.08000000002</v>
      </c>
      <c r="S268" s="156">
        <v>100539.05</v>
      </c>
      <c r="T268" s="98">
        <v>64491.03</v>
      </c>
      <c r="U268" s="156">
        <v>11795</v>
      </c>
      <c r="V268" s="1027">
        <f>W268+X268+Y268</f>
        <v>33321.39</v>
      </c>
      <c r="W268" s="234">
        <v>33321.39</v>
      </c>
      <c r="X268" s="98">
        <v>0</v>
      </c>
      <c r="Y268" s="98"/>
      <c r="Z268" s="894">
        <v>46026.42</v>
      </c>
      <c r="AA268" s="895">
        <v>77031.48</v>
      </c>
      <c r="AB268" s="609"/>
      <c r="AC268" s="609"/>
    </row>
    <row r="269" spans="1:29" s="1" customFormat="1" ht="18" x14ac:dyDescent="0.25">
      <c r="A269" s="1983"/>
      <c r="B269" s="71" t="s">
        <v>302</v>
      </c>
      <c r="C269" s="83">
        <v>963</v>
      </c>
      <c r="D269" s="1518" t="s">
        <v>37</v>
      </c>
      <c r="E269" s="1587" t="s">
        <v>25</v>
      </c>
      <c r="F269" s="706" t="s">
        <v>248</v>
      </c>
      <c r="G269" s="1587" t="s">
        <v>227</v>
      </c>
      <c r="H269" s="680">
        <v>226</v>
      </c>
      <c r="I269" s="1727">
        <f>J269+N269+R269+V269</f>
        <v>29219.02</v>
      </c>
      <c r="J269" s="1025">
        <f>K269+L269+M269</f>
        <v>2320.0500000000002</v>
      </c>
      <c r="K269" s="156"/>
      <c r="L269" s="98"/>
      <c r="M269" s="222">
        <v>2320.0500000000002</v>
      </c>
      <c r="N269" s="1025">
        <f>O269+P269+Q269</f>
        <v>0</v>
      </c>
      <c r="O269" s="98"/>
      <c r="P269" s="98">
        <v>0</v>
      </c>
      <c r="Q269" s="98"/>
      <c r="R269" s="1025">
        <f>S269+T269+U269</f>
        <v>0</v>
      </c>
      <c r="S269" s="156"/>
      <c r="T269" s="98"/>
      <c r="U269" s="156"/>
      <c r="V269" s="1027">
        <f>W269+X269+Y269</f>
        <v>26898.97</v>
      </c>
      <c r="W269" s="234"/>
      <c r="X269" s="98">
        <v>0</v>
      </c>
      <c r="Y269" s="98">
        <v>26898.97</v>
      </c>
      <c r="Z269" s="894">
        <v>3000</v>
      </c>
      <c r="AA269" s="895">
        <v>3000</v>
      </c>
      <c r="AB269" s="609"/>
      <c r="AC269" s="609"/>
    </row>
    <row r="270" spans="1:29" s="1" customFormat="1" ht="18" x14ac:dyDescent="0.25">
      <c r="A270" s="1983"/>
      <c r="B270" s="121" t="s">
        <v>15</v>
      </c>
      <c r="C270" s="89">
        <v>963</v>
      </c>
      <c r="D270" s="1459" t="s">
        <v>37</v>
      </c>
      <c r="E270" s="1474" t="s">
        <v>25</v>
      </c>
      <c r="F270" s="1487" t="s">
        <v>248</v>
      </c>
      <c r="G270" s="1474" t="s">
        <v>29</v>
      </c>
      <c r="H270" s="1702">
        <v>300</v>
      </c>
      <c r="I270" s="1738">
        <f>I271+I272</f>
        <v>5000</v>
      </c>
      <c r="J270" s="264">
        <f t="shared" ref="J270:AA270" si="140">J271+J272</f>
        <v>0</v>
      </c>
      <c r="K270" s="1068">
        <f t="shared" si="140"/>
        <v>0</v>
      </c>
      <c r="L270" s="265">
        <f t="shared" si="140"/>
        <v>0</v>
      </c>
      <c r="M270" s="1159">
        <f t="shared" si="140"/>
        <v>0</v>
      </c>
      <c r="N270" s="264">
        <f t="shared" si="140"/>
        <v>0</v>
      </c>
      <c r="O270" s="265">
        <f t="shared" si="140"/>
        <v>0</v>
      </c>
      <c r="P270" s="265">
        <f t="shared" si="140"/>
        <v>0</v>
      </c>
      <c r="Q270" s="265">
        <f t="shared" si="140"/>
        <v>0</v>
      </c>
      <c r="R270" s="264">
        <f t="shared" si="140"/>
        <v>5000</v>
      </c>
      <c r="S270" s="1068">
        <f t="shared" si="140"/>
        <v>0</v>
      </c>
      <c r="T270" s="265">
        <f t="shared" si="140"/>
        <v>5000</v>
      </c>
      <c r="U270" s="1068">
        <f t="shared" si="140"/>
        <v>0</v>
      </c>
      <c r="V270" s="567">
        <f t="shared" si="140"/>
        <v>0</v>
      </c>
      <c r="W270" s="265">
        <f t="shared" si="140"/>
        <v>0</v>
      </c>
      <c r="X270" s="265">
        <f t="shared" si="140"/>
        <v>0</v>
      </c>
      <c r="Y270" s="265">
        <f t="shared" si="140"/>
        <v>0</v>
      </c>
      <c r="Z270" s="693">
        <f t="shared" si="140"/>
        <v>1300</v>
      </c>
      <c r="AA270" s="767">
        <f t="shared" si="140"/>
        <v>1500</v>
      </c>
      <c r="AB270" s="609"/>
      <c r="AC270" s="609"/>
    </row>
    <row r="271" spans="1:29" s="1" customFormat="1" ht="18" x14ac:dyDescent="0.25">
      <c r="A271" s="1983"/>
      <c r="B271" s="71" t="s">
        <v>16</v>
      </c>
      <c r="C271" s="83">
        <v>963</v>
      </c>
      <c r="D271" s="1460" t="s">
        <v>37</v>
      </c>
      <c r="E271" s="1475" t="s">
        <v>25</v>
      </c>
      <c r="F271" s="1488" t="s">
        <v>248</v>
      </c>
      <c r="G271" s="1475" t="s">
        <v>227</v>
      </c>
      <c r="H271" s="680">
        <v>310</v>
      </c>
      <c r="I271" s="1727">
        <f>J271+N271+R271+Y271</f>
        <v>0</v>
      </c>
      <c r="J271" s="1025">
        <f>K271+L271+M271</f>
        <v>0</v>
      </c>
      <c r="K271" s="156"/>
      <c r="L271" s="98"/>
      <c r="M271" s="222"/>
      <c r="N271" s="1025">
        <f>O271+P271+Q271</f>
        <v>0</v>
      </c>
      <c r="O271" s="98"/>
      <c r="P271" s="98"/>
      <c r="Q271" s="98"/>
      <c r="R271" s="1025">
        <f>S271+T271+U271</f>
        <v>0</v>
      </c>
      <c r="S271" s="156"/>
      <c r="T271" s="98"/>
      <c r="U271" s="156"/>
      <c r="V271" s="1025">
        <f>W271+X271+Y271</f>
        <v>0</v>
      </c>
      <c r="W271" s="234"/>
      <c r="X271" s="98"/>
      <c r="Y271" s="222"/>
      <c r="Z271" s="894"/>
      <c r="AA271" s="895"/>
      <c r="AB271" s="609"/>
      <c r="AC271" s="609"/>
    </row>
    <row r="272" spans="1:29" s="1" customFormat="1" ht="18.75" thickBot="1" x14ac:dyDescent="0.3">
      <c r="A272" s="1983"/>
      <c r="B272" s="51" t="s">
        <v>18</v>
      </c>
      <c r="C272" s="122">
        <v>963</v>
      </c>
      <c r="D272" s="1520" t="s">
        <v>37</v>
      </c>
      <c r="E272" s="1590" t="s">
        <v>25</v>
      </c>
      <c r="F272" s="1536" t="s">
        <v>248</v>
      </c>
      <c r="G272" s="1590" t="s">
        <v>227</v>
      </c>
      <c r="H272" s="708">
        <v>340</v>
      </c>
      <c r="I272" s="1742">
        <f>J272+N272+R272+V272</f>
        <v>5000</v>
      </c>
      <c r="J272" s="1034">
        <f>K272+L272+M272</f>
        <v>0</v>
      </c>
      <c r="K272" s="1035"/>
      <c r="L272" s="1036"/>
      <c r="M272" s="1037"/>
      <c r="N272" s="1034">
        <f>O272+P272+Q272</f>
        <v>0</v>
      </c>
      <c r="O272" s="1036"/>
      <c r="P272" s="1036"/>
      <c r="Q272" s="1036"/>
      <c r="R272" s="1034">
        <f>S272+T272+U272</f>
        <v>5000</v>
      </c>
      <c r="S272" s="1035"/>
      <c r="T272" s="1036">
        <v>5000</v>
      </c>
      <c r="U272" s="1035"/>
      <c r="V272" s="1045">
        <f>W272+X272+Y272</f>
        <v>0</v>
      </c>
      <c r="W272" s="1038"/>
      <c r="X272" s="1036">
        <v>0</v>
      </c>
      <c r="Y272" s="1036"/>
      <c r="Z272" s="896">
        <v>1300</v>
      </c>
      <c r="AA272" s="897">
        <v>1500</v>
      </c>
      <c r="AB272" s="609"/>
      <c r="AC272" s="609"/>
    </row>
    <row r="273" spans="1:29" s="1" customFormat="1" ht="30" thickBot="1" x14ac:dyDescent="0.3">
      <c r="A273" s="1983"/>
      <c r="B273" s="1413" t="s">
        <v>189</v>
      </c>
      <c r="C273" s="130">
        <v>963</v>
      </c>
      <c r="D273" s="1570" t="s">
        <v>37</v>
      </c>
      <c r="E273" s="1638" t="s">
        <v>25</v>
      </c>
      <c r="F273" s="1674" t="s">
        <v>248</v>
      </c>
      <c r="G273" s="1638" t="s">
        <v>190</v>
      </c>
      <c r="H273" s="1674" t="s">
        <v>29</v>
      </c>
      <c r="I273" s="1806">
        <f>I274</f>
        <v>900</v>
      </c>
      <c r="J273" s="859">
        <f t="shared" ref="J273:AA273" si="141">J274</f>
        <v>0</v>
      </c>
      <c r="K273" s="859">
        <f t="shared" si="141"/>
        <v>0</v>
      </c>
      <c r="L273" s="859">
        <f t="shared" si="141"/>
        <v>0</v>
      </c>
      <c r="M273" s="859">
        <f t="shared" si="141"/>
        <v>0</v>
      </c>
      <c r="N273" s="859">
        <f t="shared" si="141"/>
        <v>0</v>
      </c>
      <c r="O273" s="859">
        <f t="shared" si="141"/>
        <v>0</v>
      </c>
      <c r="P273" s="859">
        <f t="shared" si="141"/>
        <v>0</v>
      </c>
      <c r="Q273" s="859">
        <f t="shared" si="141"/>
        <v>0</v>
      </c>
      <c r="R273" s="859">
        <f t="shared" si="141"/>
        <v>900</v>
      </c>
      <c r="S273" s="859">
        <f t="shared" si="141"/>
        <v>0</v>
      </c>
      <c r="T273" s="859">
        <f t="shared" si="141"/>
        <v>900</v>
      </c>
      <c r="U273" s="859">
        <f t="shared" si="141"/>
        <v>0</v>
      </c>
      <c r="V273" s="859">
        <f t="shared" si="141"/>
        <v>0</v>
      </c>
      <c r="W273" s="859">
        <f t="shared" si="141"/>
        <v>0</v>
      </c>
      <c r="X273" s="859">
        <f t="shared" si="141"/>
        <v>0</v>
      </c>
      <c r="Y273" s="859">
        <f t="shared" si="141"/>
        <v>0</v>
      </c>
      <c r="Z273" s="859">
        <f t="shared" si="141"/>
        <v>0</v>
      </c>
      <c r="AA273" s="859">
        <f t="shared" si="141"/>
        <v>0</v>
      </c>
      <c r="AB273" s="609"/>
      <c r="AC273" s="609"/>
    </row>
    <row r="274" spans="1:29" s="1" customFormat="1" ht="18" x14ac:dyDescent="0.25">
      <c r="A274" s="1983"/>
      <c r="B274" s="50" t="s">
        <v>53</v>
      </c>
      <c r="C274" s="74">
        <v>963</v>
      </c>
      <c r="D274" s="1460" t="s">
        <v>37</v>
      </c>
      <c r="E274" s="1475" t="s">
        <v>25</v>
      </c>
      <c r="F274" s="1488" t="s">
        <v>248</v>
      </c>
      <c r="G274" s="1475" t="s">
        <v>190</v>
      </c>
      <c r="H274" s="1703">
        <v>200</v>
      </c>
      <c r="I274" s="1739">
        <f>I275</f>
        <v>900</v>
      </c>
      <c r="J274" s="1061">
        <f t="shared" ref="J274:AA274" si="142">J275</f>
        <v>0</v>
      </c>
      <c r="K274" s="1216">
        <f t="shared" si="142"/>
        <v>0</v>
      </c>
      <c r="L274" s="1216">
        <f t="shared" si="142"/>
        <v>0</v>
      </c>
      <c r="M274" s="1216">
        <f t="shared" si="142"/>
        <v>0</v>
      </c>
      <c r="N274" s="1061">
        <f t="shared" si="142"/>
        <v>0</v>
      </c>
      <c r="O274" s="1216">
        <f t="shared" si="142"/>
        <v>0</v>
      </c>
      <c r="P274" s="1216">
        <f t="shared" si="142"/>
        <v>0</v>
      </c>
      <c r="Q274" s="1216">
        <f t="shared" si="142"/>
        <v>0</v>
      </c>
      <c r="R274" s="1061">
        <f t="shared" si="142"/>
        <v>900</v>
      </c>
      <c r="S274" s="1216">
        <f t="shared" si="142"/>
        <v>0</v>
      </c>
      <c r="T274" s="1216">
        <f t="shared" si="142"/>
        <v>900</v>
      </c>
      <c r="U274" s="1216">
        <f t="shared" si="142"/>
        <v>0</v>
      </c>
      <c r="V274" s="1061">
        <f t="shared" si="142"/>
        <v>0</v>
      </c>
      <c r="W274" s="1216">
        <f t="shared" si="142"/>
        <v>0</v>
      </c>
      <c r="X274" s="1216">
        <f t="shared" si="142"/>
        <v>0</v>
      </c>
      <c r="Y274" s="1216">
        <f t="shared" si="142"/>
        <v>0</v>
      </c>
      <c r="Z274" s="1217">
        <f t="shared" si="142"/>
        <v>0</v>
      </c>
      <c r="AA274" s="1217">
        <f t="shared" si="142"/>
        <v>0</v>
      </c>
      <c r="AB274" s="609"/>
      <c r="AC274" s="609"/>
    </row>
    <row r="275" spans="1:29" s="1" customFormat="1" ht="18.75" thickBot="1" x14ac:dyDescent="0.3">
      <c r="A275" s="1982"/>
      <c r="B275" s="51" t="s">
        <v>14</v>
      </c>
      <c r="C275" s="639">
        <v>963</v>
      </c>
      <c r="D275" s="1569" t="s">
        <v>37</v>
      </c>
      <c r="E275" s="1637" t="s">
        <v>25</v>
      </c>
      <c r="F275" s="1672" t="s">
        <v>248</v>
      </c>
      <c r="G275" s="1637" t="s">
        <v>190</v>
      </c>
      <c r="H275" s="919">
        <v>290</v>
      </c>
      <c r="I275" s="1742">
        <f>J275+N275+R275+V275</f>
        <v>900</v>
      </c>
      <c r="J275" s="1034">
        <f>K275+L275+M275</f>
        <v>0</v>
      </c>
      <c r="K275" s="1035"/>
      <c r="L275" s="1036"/>
      <c r="M275" s="1037"/>
      <c r="N275" s="1034">
        <f>O275+P275+Q275</f>
        <v>0</v>
      </c>
      <c r="O275" s="1036"/>
      <c r="P275" s="1036"/>
      <c r="Q275" s="1036">
        <v>0</v>
      </c>
      <c r="R275" s="1034">
        <f>S275+T275+U275</f>
        <v>900</v>
      </c>
      <c r="S275" s="1035"/>
      <c r="T275" s="1036">
        <v>900</v>
      </c>
      <c r="U275" s="1035"/>
      <c r="V275" s="1045">
        <f>W275+X275+Y275</f>
        <v>0</v>
      </c>
      <c r="W275" s="1038"/>
      <c r="X275" s="1036"/>
      <c r="Y275" s="1036"/>
      <c r="Z275" s="896"/>
      <c r="AA275" s="897"/>
      <c r="AB275" s="609"/>
      <c r="AC275" s="609"/>
    </row>
    <row r="276" spans="1:29" s="1" customFormat="1" ht="18.75" thickBot="1" x14ac:dyDescent="0.3">
      <c r="A276" s="110" t="s">
        <v>76</v>
      </c>
      <c r="B276" s="467" t="s">
        <v>90</v>
      </c>
      <c r="C276" s="468">
        <v>963</v>
      </c>
      <c r="D276" s="1458" t="s">
        <v>37</v>
      </c>
      <c r="E276" s="1473" t="s">
        <v>25</v>
      </c>
      <c r="F276" s="717" t="s">
        <v>250</v>
      </c>
      <c r="G276" s="1473" t="s">
        <v>29</v>
      </c>
      <c r="H276" s="717" t="s">
        <v>29</v>
      </c>
      <c r="I276" s="1740">
        <f t="shared" ref="I276:AA276" si="143">I277</f>
        <v>499173.45999999996</v>
      </c>
      <c r="J276" s="1211">
        <f t="shared" si="143"/>
        <v>75000</v>
      </c>
      <c r="K276" s="1064">
        <f t="shared" si="143"/>
        <v>0</v>
      </c>
      <c r="L276" s="1211">
        <f t="shared" si="143"/>
        <v>0</v>
      </c>
      <c r="M276" s="1064">
        <f t="shared" si="143"/>
        <v>75000</v>
      </c>
      <c r="N276" s="1064">
        <f t="shared" si="143"/>
        <v>153600</v>
      </c>
      <c r="O276" s="1064">
        <f t="shared" si="143"/>
        <v>25000</v>
      </c>
      <c r="P276" s="1064">
        <f t="shared" si="143"/>
        <v>51200</v>
      </c>
      <c r="Q276" s="1064">
        <f t="shared" si="143"/>
        <v>77400</v>
      </c>
      <c r="R276" s="1064">
        <f t="shared" si="143"/>
        <v>87115</v>
      </c>
      <c r="S276" s="1212">
        <f t="shared" si="143"/>
        <v>15000</v>
      </c>
      <c r="T276" s="1211">
        <f t="shared" si="143"/>
        <v>57915</v>
      </c>
      <c r="U276" s="1213">
        <f t="shared" si="143"/>
        <v>14200</v>
      </c>
      <c r="V276" s="1213">
        <f t="shared" si="143"/>
        <v>183458.46</v>
      </c>
      <c r="W276" s="1064">
        <f t="shared" si="143"/>
        <v>133458.46</v>
      </c>
      <c r="X276" s="1211">
        <f t="shared" si="143"/>
        <v>0</v>
      </c>
      <c r="Y276" s="1064">
        <f t="shared" si="143"/>
        <v>50000</v>
      </c>
      <c r="Z276" s="1213">
        <f t="shared" si="143"/>
        <v>230672.96</v>
      </c>
      <c r="AA276" s="1064">
        <f t="shared" si="143"/>
        <v>552397.26</v>
      </c>
      <c r="AB276" s="609"/>
      <c r="AC276" s="609"/>
    </row>
    <row r="277" spans="1:29" s="1" customFormat="1" ht="41.25" x14ac:dyDescent="0.25">
      <c r="A277" s="2023" t="s">
        <v>76</v>
      </c>
      <c r="B277" s="456" t="s">
        <v>289</v>
      </c>
      <c r="C277" s="224" t="s">
        <v>112</v>
      </c>
      <c r="D277" s="1550" t="s">
        <v>37</v>
      </c>
      <c r="E277" s="1602" t="s">
        <v>25</v>
      </c>
      <c r="F277" s="678" t="s">
        <v>250</v>
      </c>
      <c r="G277" s="1602" t="s">
        <v>227</v>
      </c>
      <c r="H277" s="678" t="s">
        <v>29</v>
      </c>
      <c r="I277" s="1807">
        <f>I278+I282</f>
        <v>499173.45999999996</v>
      </c>
      <c r="J277" s="638">
        <f t="shared" ref="J277:AA277" si="144">J278+J282</f>
        <v>75000</v>
      </c>
      <c r="K277" s="1218">
        <f t="shared" si="144"/>
        <v>0</v>
      </c>
      <c r="L277" s="1219">
        <f t="shared" si="144"/>
        <v>0</v>
      </c>
      <c r="M277" s="1218">
        <f t="shared" si="144"/>
        <v>75000</v>
      </c>
      <c r="N277" s="599">
        <f t="shared" si="144"/>
        <v>153600</v>
      </c>
      <c r="O277" s="1218">
        <f t="shared" si="144"/>
        <v>25000</v>
      </c>
      <c r="P277" s="1218">
        <f t="shared" si="144"/>
        <v>51200</v>
      </c>
      <c r="Q277" s="1218">
        <f t="shared" si="144"/>
        <v>77400</v>
      </c>
      <c r="R277" s="599">
        <f t="shared" si="144"/>
        <v>87115</v>
      </c>
      <c r="S277" s="1220">
        <f t="shared" si="144"/>
        <v>15000</v>
      </c>
      <c r="T277" s="1219">
        <f t="shared" si="144"/>
        <v>57915</v>
      </c>
      <c r="U277" s="1221">
        <f t="shared" si="144"/>
        <v>14200</v>
      </c>
      <c r="V277" s="638">
        <f t="shared" si="144"/>
        <v>183458.46</v>
      </c>
      <c r="W277" s="1218">
        <f t="shared" si="144"/>
        <v>133458.46</v>
      </c>
      <c r="X277" s="1219">
        <f t="shared" si="144"/>
        <v>0</v>
      </c>
      <c r="Y277" s="1218">
        <f t="shared" si="144"/>
        <v>50000</v>
      </c>
      <c r="Z277" s="1222">
        <f t="shared" si="144"/>
        <v>230672.96</v>
      </c>
      <c r="AA277" s="1223">
        <f t="shared" si="144"/>
        <v>552397.26</v>
      </c>
      <c r="AB277" s="609"/>
      <c r="AC277" s="609"/>
    </row>
    <row r="278" spans="1:29" s="1" customFormat="1" ht="18" x14ac:dyDescent="0.25">
      <c r="A278" s="2023"/>
      <c r="B278" s="69" t="s">
        <v>53</v>
      </c>
      <c r="C278" s="81">
        <v>963</v>
      </c>
      <c r="D278" s="1524" t="s">
        <v>37</v>
      </c>
      <c r="E278" s="1596" t="s">
        <v>25</v>
      </c>
      <c r="F278" s="718" t="s">
        <v>250</v>
      </c>
      <c r="G278" s="1596" t="s">
        <v>227</v>
      </c>
      <c r="H278" s="718" t="s">
        <v>55</v>
      </c>
      <c r="I278" s="1729">
        <f>I280+I281</f>
        <v>499173.45999999996</v>
      </c>
      <c r="J278" s="1044">
        <f t="shared" ref="J278:AA278" si="145">J280+J281</f>
        <v>75000</v>
      </c>
      <c r="K278" s="82">
        <f t="shared" si="145"/>
        <v>0</v>
      </c>
      <c r="L278" s="155">
        <f t="shared" si="145"/>
        <v>0</v>
      </c>
      <c r="M278" s="82">
        <f t="shared" si="145"/>
        <v>75000</v>
      </c>
      <c r="N278" s="1033">
        <f t="shared" si="145"/>
        <v>153600</v>
      </c>
      <c r="O278" s="82">
        <f t="shared" si="145"/>
        <v>25000</v>
      </c>
      <c r="P278" s="82">
        <f t="shared" si="145"/>
        <v>51200</v>
      </c>
      <c r="Q278" s="82">
        <f t="shared" si="145"/>
        <v>77400</v>
      </c>
      <c r="R278" s="1033">
        <f t="shared" si="145"/>
        <v>87115</v>
      </c>
      <c r="S278" s="221">
        <f t="shared" si="145"/>
        <v>15000</v>
      </c>
      <c r="T278" s="155">
        <f t="shared" si="145"/>
        <v>57915</v>
      </c>
      <c r="U278" s="233">
        <f t="shared" si="145"/>
        <v>14200</v>
      </c>
      <c r="V278" s="1044">
        <f t="shared" si="145"/>
        <v>183458.46</v>
      </c>
      <c r="W278" s="82">
        <f t="shared" si="145"/>
        <v>133458.46</v>
      </c>
      <c r="X278" s="155">
        <f t="shared" si="145"/>
        <v>0</v>
      </c>
      <c r="Y278" s="82">
        <f t="shared" si="145"/>
        <v>50000</v>
      </c>
      <c r="Z278" s="1214">
        <f t="shared" si="145"/>
        <v>230672.96</v>
      </c>
      <c r="AA278" s="284">
        <f t="shared" si="145"/>
        <v>552397.26</v>
      </c>
      <c r="AB278" s="609"/>
      <c r="AC278" s="609"/>
    </row>
    <row r="279" spans="1:29" s="1" customFormat="1" ht="18" x14ac:dyDescent="0.25">
      <c r="A279" s="2023"/>
      <c r="B279" s="121" t="s">
        <v>300</v>
      </c>
      <c r="C279" s="81">
        <v>963</v>
      </c>
      <c r="D279" s="1524" t="s">
        <v>37</v>
      </c>
      <c r="E279" s="1596" t="s">
        <v>25</v>
      </c>
      <c r="F279" s="718" t="s">
        <v>250</v>
      </c>
      <c r="G279" s="1596" t="s">
        <v>227</v>
      </c>
      <c r="H279" s="719" t="s">
        <v>56</v>
      </c>
      <c r="I279" s="1729">
        <f>I280+I281</f>
        <v>499173.45999999996</v>
      </c>
      <c r="J279" s="1033">
        <f t="shared" ref="J279:AA279" si="146">J280+J281</f>
        <v>75000</v>
      </c>
      <c r="K279" s="82">
        <f t="shared" si="146"/>
        <v>0</v>
      </c>
      <c r="L279" s="82">
        <f t="shared" si="146"/>
        <v>0</v>
      </c>
      <c r="M279" s="82">
        <f t="shared" si="146"/>
        <v>75000</v>
      </c>
      <c r="N279" s="1033">
        <f t="shared" si="146"/>
        <v>153600</v>
      </c>
      <c r="O279" s="82">
        <f t="shared" si="146"/>
        <v>25000</v>
      </c>
      <c r="P279" s="82">
        <f t="shared" si="146"/>
        <v>51200</v>
      </c>
      <c r="Q279" s="82">
        <f t="shared" si="146"/>
        <v>77400</v>
      </c>
      <c r="R279" s="1033">
        <f t="shared" si="146"/>
        <v>87115</v>
      </c>
      <c r="S279" s="221">
        <f t="shared" si="146"/>
        <v>15000</v>
      </c>
      <c r="T279" s="82">
        <f t="shared" si="146"/>
        <v>57915</v>
      </c>
      <c r="U279" s="82">
        <f t="shared" si="146"/>
        <v>14200</v>
      </c>
      <c r="V279" s="1044">
        <f t="shared" si="146"/>
        <v>183458.46</v>
      </c>
      <c r="W279" s="82">
        <f t="shared" si="146"/>
        <v>133458.46</v>
      </c>
      <c r="X279" s="82">
        <f t="shared" si="146"/>
        <v>0</v>
      </c>
      <c r="Y279" s="82">
        <f t="shared" si="146"/>
        <v>50000</v>
      </c>
      <c r="Z279" s="1214">
        <f t="shared" si="146"/>
        <v>230672.96</v>
      </c>
      <c r="AA279" s="284">
        <f t="shared" si="146"/>
        <v>552397.26</v>
      </c>
      <c r="AB279" s="609"/>
      <c r="AC279" s="609"/>
    </row>
    <row r="280" spans="1:29" s="1" customFormat="1" ht="18" x14ac:dyDescent="0.25">
      <c r="A280" s="2023"/>
      <c r="B280" s="71" t="s">
        <v>11</v>
      </c>
      <c r="C280" s="72">
        <v>963</v>
      </c>
      <c r="D280" s="1518" t="s">
        <v>37</v>
      </c>
      <c r="E280" s="1587" t="s">
        <v>25</v>
      </c>
      <c r="F280" s="706" t="s">
        <v>250</v>
      </c>
      <c r="G280" s="1587" t="s">
        <v>227</v>
      </c>
      <c r="H280" s="707">
        <v>223</v>
      </c>
      <c r="I280" s="1729">
        <f>J280+N280+R280+V280</f>
        <v>499173.45999999996</v>
      </c>
      <c r="J280" s="1073">
        <f>K280+L280+M280</f>
        <v>75000</v>
      </c>
      <c r="K280" s="98">
        <v>0</v>
      </c>
      <c r="L280" s="156"/>
      <c r="M280" s="98">
        <v>75000</v>
      </c>
      <c r="N280" s="1025">
        <f>O280+P280+Q280</f>
        <v>153600</v>
      </c>
      <c r="O280" s="98">
        <v>25000</v>
      </c>
      <c r="P280" s="98">
        <v>51200</v>
      </c>
      <c r="Q280" s="98">
        <v>77400</v>
      </c>
      <c r="R280" s="1025">
        <f>S280+T280+U280</f>
        <v>87115</v>
      </c>
      <c r="S280" s="222">
        <v>15000</v>
      </c>
      <c r="T280" s="156">
        <v>57915</v>
      </c>
      <c r="U280" s="234">
        <v>14200</v>
      </c>
      <c r="V280" s="1027">
        <f>W280+X280+Y280</f>
        <v>183458.46</v>
      </c>
      <c r="W280" s="98">
        <v>133458.46</v>
      </c>
      <c r="X280" s="156">
        <v>0</v>
      </c>
      <c r="Y280" s="98">
        <v>50000</v>
      </c>
      <c r="Z280" s="894">
        <v>230672.96</v>
      </c>
      <c r="AA280" s="895">
        <v>552397.26</v>
      </c>
      <c r="AB280" s="609"/>
      <c r="AC280" s="609"/>
    </row>
    <row r="281" spans="1:29" s="1" customFormat="1" ht="18" x14ac:dyDescent="0.25">
      <c r="A281" s="2023"/>
      <c r="B281" s="71" t="s">
        <v>301</v>
      </c>
      <c r="C281" s="135">
        <v>963</v>
      </c>
      <c r="D281" s="1518" t="s">
        <v>37</v>
      </c>
      <c r="E281" s="1587" t="s">
        <v>25</v>
      </c>
      <c r="F281" s="706" t="s">
        <v>250</v>
      </c>
      <c r="G281" s="1587" t="s">
        <v>227</v>
      </c>
      <c r="H281" s="720" t="s">
        <v>40</v>
      </c>
      <c r="I281" s="1762">
        <f>J281+N281+R281+V281</f>
        <v>0</v>
      </c>
      <c r="J281" s="1070"/>
      <c r="K281" s="287"/>
      <c r="L281" s="1080"/>
      <c r="M281" s="287"/>
      <c r="N281" s="1078">
        <f>O281+P281+Q281</f>
        <v>0</v>
      </c>
      <c r="O281" s="98"/>
      <c r="P281" s="98">
        <v>0</v>
      </c>
      <c r="Q281" s="287">
        <v>0</v>
      </c>
      <c r="R281" s="1078">
        <f>S281+T281+U281</f>
        <v>0</v>
      </c>
      <c r="S281" s="1081"/>
      <c r="T281" s="1080"/>
      <c r="U281" s="1082"/>
      <c r="V281" s="1079"/>
      <c r="W281" s="287"/>
      <c r="X281" s="1080"/>
      <c r="Y281" s="287"/>
      <c r="Z281" s="894"/>
      <c r="AA281" s="895"/>
      <c r="AB281" s="609"/>
      <c r="AC281" s="609"/>
    </row>
    <row r="282" spans="1:29" s="1" customFormat="1" ht="18" x14ac:dyDescent="0.25">
      <c r="A282" s="2023"/>
      <c r="B282" s="69" t="s">
        <v>15</v>
      </c>
      <c r="C282" s="81">
        <v>963</v>
      </c>
      <c r="D282" s="1524" t="s">
        <v>37</v>
      </c>
      <c r="E282" s="1596" t="s">
        <v>25</v>
      </c>
      <c r="F282" s="718" t="s">
        <v>250</v>
      </c>
      <c r="G282" s="1596" t="s">
        <v>29</v>
      </c>
      <c r="H282" s="681">
        <v>300</v>
      </c>
      <c r="I282" s="1808">
        <f>I283</f>
        <v>0</v>
      </c>
      <c r="J282" s="1225">
        <f t="shared" ref="J282:AA282" si="147">J283</f>
        <v>0</v>
      </c>
      <c r="K282" s="1226">
        <f t="shared" si="147"/>
        <v>0</v>
      </c>
      <c r="L282" s="1227">
        <f t="shared" si="147"/>
        <v>0</v>
      </c>
      <c r="M282" s="1226">
        <f t="shared" si="147"/>
        <v>0</v>
      </c>
      <c r="N282" s="1224">
        <f t="shared" si="147"/>
        <v>0</v>
      </c>
      <c r="O282" s="82">
        <f t="shared" si="147"/>
        <v>0</v>
      </c>
      <c r="P282" s="82">
        <f t="shared" si="147"/>
        <v>0</v>
      </c>
      <c r="Q282" s="1226">
        <f t="shared" si="147"/>
        <v>0</v>
      </c>
      <c r="R282" s="1224">
        <f t="shared" si="147"/>
        <v>0</v>
      </c>
      <c r="S282" s="1228">
        <f t="shared" si="147"/>
        <v>0</v>
      </c>
      <c r="T282" s="1227">
        <f t="shared" si="147"/>
        <v>0</v>
      </c>
      <c r="U282" s="1229">
        <f t="shared" si="147"/>
        <v>0</v>
      </c>
      <c r="V282" s="1225">
        <f t="shared" si="147"/>
        <v>0</v>
      </c>
      <c r="W282" s="1226">
        <f t="shared" si="147"/>
        <v>0</v>
      </c>
      <c r="X282" s="1227">
        <f t="shared" si="147"/>
        <v>0</v>
      </c>
      <c r="Y282" s="1226">
        <f t="shared" si="147"/>
        <v>0</v>
      </c>
      <c r="Z282" s="1230">
        <f t="shared" si="147"/>
        <v>0</v>
      </c>
      <c r="AA282" s="1231">
        <f t="shared" si="147"/>
        <v>0</v>
      </c>
      <c r="AB282" s="609"/>
      <c r="AC282" s="609"/>
    </row>
    <row r="283" spans="1:29" s="1" customFormat="1" ht="18.75" thickBot="1" x14ac:dyDescent="0.3">
      <c r="A283" s="2024"/>
      <c r="B283" s="51" t="s">
        <v>18</v>
      </c>
      <c r="C283" s="122">
        <v>963</v>
      </c>
      <c r="D283" s="1518" t="s">
        <v>37</v>
      </c>
      <c r="E283" s="1587" t="s">
        <v>25</v>
      </c>
      <c r="F283" s="706" t="s">
        <v>250</v>
      </c>
      <c r="G283" s="1587" t="s">
        <v>227</v>
      </c>
      <c r="H283" s="708">
        <v>340</v>
      </c>
      <c r="I283" s="1742">
        <f>J283+N283+R283+Y283</f>
        <v>0</v>
      </c>
      <c r="J283" s="1130">
        <f>K283+L283+M283</f>
        <v>0</v>
      </c>
      <c r="K283" s="1036"/>
      <c r="L283" s="1035"/>
      <c r="M283" s="1036"/>
      <c r="N283" s="1034">
        <f>O283+P283+Q283</f>
        <v>0</v>
      </c>
      <c r="O283" s="287"/>
      <c r="P283" s="287">
        <v>0</v>
      </c>
      <c r="Q283" s="1036">
        <v>0</v>
      </c>
      <c r="R283" s="1034">
        <f>S283+T283+U283</f>
        <v>0</v>
      </c>
      <c r="S283" s="1037">
        <v>0</v>
      </c>
      <c r="T283" s="1035"/>
      <c r="U283" s="1038"/>
      <c r="V283" s="1045">
        <v>0</v>
      </c>
      <c r="W283" s="1036">
        <v>0</v>
      </c>
      <c r="X283" s="1035"/>
      <c r="Y283" s="1036"/>
      <c r="Z283" s="1046"/>
      <c r="AA283" s="1047"/>
      <c r="AB283" s="609"/>
      <c r="AC283" s="609"/>
    </row>
    <row r="284" spans="1:29" s="1" customFormat="1" ht="3.75" customHeight="1" thickBot="1" x14ac:dyDescent="0.3">
      <c r="A284" s="147"/>
      <c r="B284" s="92"/>
      <c r="C284" s="93"/>
      <c r="D284" s="144"/>
      <c r="E284" s="1620"/>
      <c r="F284" s="1662"/>
      <c r="G284" s="1620"/>
      <c r="H284" s="685"/>
      <c r="I284" s="1731"/>
      <c r="J284" s="305"/>
      <c r="K284" s="366"/>
      <c r="L284" s="366"/>
      <c r="M284" s="271"/>
      <c r="N284" s="305"/>
      <c r="O284" s="269"/>
      <c r="P284" s="269"/>
      <c r="Q284" s="271"/>
      <c r="R284" s="305"/>
      <c r="S284" s="288"/>
      <c r="T284" s="367"/>
      <c r="U284" s="367"/>
      <c r="V284" s="307"/>
      <c r="W284" s="270"/>
      <c r="X284" s="367"/>
      <c r="Y284" s="269"/>
      <c r="Z284" s="837"/>
      <c r="AA284" s="838"/>
      <c r="AB284" s="609"/>
      <c r="AC284" s="609"/>
    </row>
    <row r="285" spans="1:29" s="1" customFormat="1" ht="18.75" hidden="1" thickBot="1" x14ac:dyDescent="0.3">
      <c r="A285" s="471" t="s">
        <v>137</v>
      </c>
      <c r="B285" s="472" t="s">
        <v>138</v>
      </c>
      <c r="C285" s="414">
        <v>963</v>
      </c>
      <c r="D285" s="1512" t="s">
        <v>99</v>
      </c>
      <c r="E285" s="502" t="s">
        <v>26</v>
      </c>
      <c r="F285" s="677" t="s">
        <v>28</v>
      </c>
      <c r="G285" s="502" t="s">
        <v>29</v>
      </c>
      <c r="H285" s="677" t="s">
        <v>29</v>
      </c>
      <c r="I285" s="1809">
        <f t="shared" ref="I285:J287" si="148">I286</f>
        <v>0</v>
      </c>
      <c r="J285" s="474">
        <f t="shared" si="148"/>
        <v>0</v>
      </c>
      <c r="K285" s="474"/>
      <c r="L285" s="474"/>
      <c r="M285" s="611"/>
      <c r="N285" s="473">
        <f>N286</f>
        <v>0</v>
      </c>
      <c r="O285" s="769"/>
      <c r="P285" s="769"/>
      <c r="Q285" s="611"/>
      <c r="R285" s="473">
        <f>R286</f>
        <v>0</v>
      </c>
      <c r="S285" s="863"/>
      <c r="T285" s="475"/>
      <c r="U285" s="475"/>
      <c r="V285" s="512">
        <f>V286</f>
        <v>0</v>
      </c>
      <c r="W285" s="512"/>
      <c r="X285" s="475"/>
      <c r="Y285" s="473"/>
      <c r="Z285" s="830"/>
      <c r="AA285" s="489"/>
      <c r="AB285" s="609"/>
      <c r="AC285" s="609"/>
    </row>
    <row r="286" spans="1:29" s="1" customFormat="1" ht="30" hidden="1" thickBot="1" x14ac:dyDescent="0.3">
      <c r="A286" s="1987"/>
      <c r="B286" s="148" t="s">
        <v>171</v>
      </c>
      <c r="C286" s="87">
        <v>963</v>
      </c>
      <c r="D286" s="1523" t="s">
        <v>99</v>
      </c>
      <c r="E286" s="1594" t="s">
        <v>99</v>
      </c>
      <c r="F286" s="1500" t="s">
        <v>28</v>
      </c>
      <c r="G286" s="1594" t="s">
        <v>29</v>
      </c>
      <c r="H286" s="1500" t="s">
        <v>29</v>
      </c>
      <c r="I286" s="1810">
        <f t="shared" si="148"/>
        <v>0</v>
      </c>
      <c r="J286" s="368">
        <f t="shared" si="148"/>
        <v>0</v>
      </c>
      <c r="K286" s="368"/>
      <c r="L286" s="368"/>
      <c r="M286" s="376"/>
      <c r="N286" s="283">
        <f>N287</f>
        <v>0</v>
      </c>
      <c r="O286" s="82"/>
      <c r="P286" s="82"/>
      <c r="Q286" s="376"/>
      <c r="R286" s="283">
        <f>R287</f>
        <v>0</v>
      </c>
      <c r="S286" s="369"/>
      <c r="T286" s="370"/>
      <c r="U286" s="370"/>
      <c r="V286" s="375">
        <f>V287</f>
        <v>0</v>
      </c>
      <c r="W286" s="375"/>
      <c r="X286" s="370"/>
      <c r="Y286" s="283"/>
      <c r="Z286" s="829"/>
      <c r="AA286" s="488"/>
      <c r="AB286" s="609"/>
      <c r="AC286" s="609"/>
    </row>
    <row r="287" spans="1:29" s="1" customFormat="1" ht="30" hidden="1" thickBot="1" x14ac:dyDescent="0.3">
      <c r="A287" s="1988"/>
      <c r="B287" s="149" t="s">
        <v>139</v>
      </c>
      <c r="C287" s="81">
        <v>963</v>
      </c>
      <c r="D287" s="1524" t="s">
        <v>99</v>
      </c>
      <c r="E287" s="1596" t="s">
        <v>99</v>
      </c>
      <c r="F287" s="718" t="s">
        <v>140</v>
      </c>
      <c r="G287" s="1596" t="s">
        <v>74</v>
      </c>
      <c r="H287" s="718" t="s">
        <v>29</v>
      </c>
      <c r="I287" s="1811">
        <f t="shared" si="148"/>
        <v>0</v>
      </c>
      <c r="J287" s="308">
        <f t="shared" si="148"/>
        <v>0</v>
      </c>
      <c r="K287" s="308"/>
      <c r="L287" s="308"/>
      <c r="M287" s="221"/>
      <c r="N287" s="82">
        <f>N288</f>
        <v>0</v>
      </c>
      <c r="O287" s="82"/>
      <c r="P287" s="82"/>
      <c r="Q287" s="221"/>
      <c r="R287" s="82">
        <f>R288</f>
        <v>0</v>
      </c>
      <c r="S287" s="155"/>
      <c r="T287" s="309"/>
      <c r="U287" s="309"/>
      <c r="V287" s="233">
        <f>V288</f>
        <v>0</v>
      </c>
      <c r="W287" s="233"/>
      <c r="X287" s="309"/>
      <c r="Y287" s="82"/>
      <c r="Z287" s="829"/>
      <c r="AA287" s="488"/>
      <c r="AB287" s="609"/>
      <c r="AC287" s="609"/>
    </row>
    <row r="288" spans="1:29" s="1" customFormat="1" ht="18.75" hidden="1" thickBot="1" x14ac:dyDescent="0.3">
      <c r="A288" s="1988"/>
      <c r="B288" s="71" t="s">
        <v>53</v>
      </c>
      <c r="C288" s="83">
        <v>963</v>
      </c>
      <c r="D288" s="1518" t="s">
        <v>99</v>
      </c>
      <c r="E288" s="1587" t="s">
        <v>99</v>
      </c>
      <c r="F288" s="706" t="s">
        <v>140</v>
      </c>
      <c r="G288" s="1587" t="s">
        <v>74</v>
      </c>
      <c r="H288" s="706" t="s">
        <v>55</v>
      </c>
      <c r="I288" s="1811">
        <f>I289+I291</f>
        <v>0</v>
      </c>
      <c r="J288" s="308">
        <f>J289+J291</f>
        <v>0</v>
      </c>
      <c r="K288" s="289"/>
      <c r="L288" s="289"/>
      <c r="M288" s="222"/>
      <c r="N288" s="82">
        <f>N289+N291</f>
        <v>0</v>
      </c>
      <c r="O288" s="98"/>
      <c r="P288" s="98"/>
      <c r="Q288" s="222"/>
      <c r="R288" s="82">
        <f>R289+R291</f>
        <v>0</v>
      </c>
      <c r="S288" s="156"/>
      <c r="T288" s="310"/>
      <c r="U288" s="310"/>
      <c r="V288" s="233">
        <f>V289+V291</f>
        <v>0</v>
      </c>
      <c r="W288" s="234"/>
      <c r="X288" s="310"/>
      <c r="Y288" s="98"/>
      <c r="Z288" s="829"/>
      <c r="AA288" s="488"/>
      <c r="AB288" s="609"/>
      <c r="AC288" s="609"/>
    </row>
    <row r="289" spans="1:29" s="1" customFormat="1" ht="18.75" hidden="1" thickBot="1" x14ac:dyDescent="0.3">
      <c r="A289" s="1988"/>
      <c r="B289" s="71" t="s">
        <v>9</v>
      </c>
      <c r="C289" s="83">
        <v>963</v>
      </c>
      <c r="D289" s="1518" t="s">
        <v>99</v>
      </c>
      <c r="E289" s="1587" t="s">
        <v>99</v>
      </c>
      <c r="F289" s="706" t="s">
        <v>140</v>
      </c>
      <c r="G289" s="1587" t="s">
        <v>74</v>
      </c>
      <c r="H289" s="680">
        <v>220</v>
      </c>
      <c r="I289" s="1811">
        <f>I290</f>
        <v>0</v>
      </c>
      <c r="J289" s="308">
        <f>J290</f>
        <v>0</v>
      </c>
      <c r="K289" s="289"/>
      <c r="L289" s="289"/>
      <c r="M289" s="222"/>
      <c r="N289" s="82">
        <f>N290</f>
        <v>0</v>
      </c>
      <c r="O289" s="98"/>
      <c r="P289" s="98"/>
      <c r="Q289" s="222"/>
      <c r="R289" s="82">
        <f>R290</f>
        <v>0</v>
      </c>
      <c r="S289" s="156"/>
      <c r="T289" s="310"/>
      <c r="U289" s="310"/>
      <c r="V289" s="233">
        <f>V290</f>
        <v>0</v>
      </c>
      <c r="W289" s="234"/>
      <c r="X289" s="310"/>
      <c r="Y289" s="98"/>
      <c r="Z289" s="829"/>
      <c r="AA289" s="488"/>
      <c r="AB289" s="609"/>
      <c r="AC289" s="609"/>
    </row>
    <row r="290" spans="1:29" s="1" customFormat="1" ht="18.75" hidden="1" thickBot="1" x14ac:dyDescent="0.3">
      <c r="A290" s="1988"/>
      <c r="B290" s="71" t="s">
        <v>10</v>
      </c>
      <c r="C290" s="83">
        <v>963</v>
      </c>
      <c r="D290" s="1518" t="s">
        <v>99</v>
      </c>
      <c r="E290" s="1587" t="s">
        <v>99</v>
      </c>
      <c r="F290" s="706" t="s">
        <v>140</v>
      </c>
      <c r="G290" s="1587" t="s">
        <v>74</v>
      </c>
      <c r="H290" s="680">
        <v>222</v>
      </c>
      <c r="I290" s="1811">
        <f>J290+N290+R290+Y290</f>
        <v>0</v>
      </c>
      <c r="J290" s="308">
        <v>0</v>
      </c>
      <c r="K290" s="289"/>
      <c r="L290" s="289"/>
      <c r="M290" s="222"/>
      <c r="N290" s="82"/>
      <c r="O290" s="98"/>
      <c r="P290" s="98"/>
      <c r="Q290" s="222"/>
      <c r="R290" s="82">
        <v>0</v>
      </c>
      <c r="S290" s="156"/>
      <c r="T290" s="310"/>
      <c r="U290" s="310"/>
      <c r="V290" s="233">
        <v>0</v>
      </c>
      <c r="W290" s="234"/>
      <c r="X290" s="310"/>
      <c r="Y290" s="98"/>
      <c r="Z290" s="829"/>
      <c r="AA290" s="488"/>
      <c r="AB290" s="609"/>
      <c r="AC290" s="609"/>
    </row>
    <row r="291" spans="1:29" s="1" customFormat="1" ht="18.75" hidden="1" thickBot="1" x14ac:dyDescent="0.3">
      <c r="A291" s="1989"/>
      <c r="B291" s="71" t="s">
        <v>14</v>
      </c>
      <c r="C291" s="150">
        <v>963</v>
      </c>
      <c r="D291" s="1518" t="s">
        <v>99</v>
      </c>
      <c r="E291" s="1587" t="s">
        <v>99</v>
      </c>
      <c r="F291" s="706" t="s">
        <v>140</v>
      </c>
      <c r="G291" s="1587" t="s">
        <v>74</v>
      </c>
      <c r="H291" s="919">
        <v>290</v>
      </c>
      <c r="I291" s="1812">
        <f>J291+N291+R291+Y291</f>
        <v>0</v>
      </c>
      <c r="J291" s="476">
        <v>0</v>
      </c>
      <c r="K291" s="371"/>
      <c r="L291" s="371"/>
      <c r="M291" s="275"/>
      <c r="N291" s="276"/>
      <c r="O291" s="98"/>
      <c r="P291" s="98"/>
      <c r="Q291" s="275"/>
      <c r="R291" s="276">
        <v>0</v>
      </c>
      <c r="S291" s="365"/>
      <c r="T291" s="372"/>
      <c r="U291" s="372"/>
      <c r="V291" s="286">
        <v>0</v>
      </c>
      <c r="W291" s="274"/>
      <c r="X291" s="372"/>
      <c r="Y291" s="273"/>
      <c r="Z291" s="829"/>
      <c r="AA291" s="488"/>
      <c r="AB291" s="609"/>
      <c r="AC291" s="609"/>
    </row>
    <row r="292" spans="1:29" s="1" customFormat="1" ht="18.75" hidden="1" thickBot="1" x14ac:dyDescent="0.3">
      <c r="A292" s="147"/>
      <c r="B292" s="92"/>
      <c r="C292" s="93"/>
      <c r="D292" s="144"/>
      <c r="E292" s="1620"/>
      <c r="F292" s="1662"/>
      <c r="G292" s="1620"/>
      <c r="H292" s="685"/>
      <c r="I292" s="1731"/>
      <c r="J292" s="477"/>
      <c r="K292" s="366"/>
      <c r="L292" s="366"/>
      <c r="M292" s="271"/>
      <c r="N292" s="305"/>
      <c r="O292" s="758"/>
      <c r="P292" s="758"/>
      <c r="Q292" s="739"/>
      <c r="R292" s="1051"/>
      <c r="S292" s="916"/>
      <c r="T292" s="917"/>
      <c r="U292" s="917"/>
      <c r="V292" s="506"/>
      <c r="W292" s="278"/>
      <c r="X292" s="917"/>
      <c r="Y292" s="277"/>
      <c r="Z292" s="833"/>
      <c r="AA292" s="836"/>
      <c r="AB292" s="609"/>
      <c r="AC292" s="609"/>
    </row>
    <row r="293" spans="1:29" s="1" customFormat="1" ht="18.75" thickBot="1" x14ac:dyDescent="0.3">
      <c r="A293" s="478" t="s">
        <v>41</v>
      </c>
      <c r="B293" s="479" t="s">
        <v>247</v>
      </c>
      <c r="C293" s="480">
        <v>963</v>
      </c>
      <c r="D293" s="1571" t="s">
        <v>32</v>
      </c>
      <c r="E293" s="1639" t="s">
        <v>26</v>
      </c>
      <c r="F293" s="1499" t="s">
        <v>28</v>
      </c>
      <c r="G293" s="1639" t="s">
        <v>29</v>
      </c>
      <c r="H293" s="1499" t="s">
        <v>29</v>
      </c>
      <c r="I293" s="1718">
        <f>I294</f>
        <v>3003298.1199999996</v>
      </c>
      <c r="J293" s="302">
        <f t="shared" ref="J293:Y293" si="149">J294</f>
        <v>543989.97</v>
      </c>
      <c r="K293" s="302">
        <f t="shared" si="149"/>
        <v>102118.79000000001</v>
      </c>
      <c r="L293" s="302">
        <f t="shared" si="149"/>
        <v>148955.22</v>
      </c>
      <c r="M293" s="302">
        <f t="shared" si="149"/>
        <v>292915.96000000002</v>
      </c>
      <c r="N293" s="302">
        <f t="shared" si="149"/>
        <v>401124.32</v>
      </c>
      <c r="O293" s="302">
        <f t="shared" si="149"/>
        <v>120090.86</v>
      </c>
      <c r="P293" s="302">
        <f t="shared" si="149"/>
        <v>160842.74</v>
      </c>
      <c r="Q293" s="302">
        <f t="shared" si="149"/>
        <v>120190.72</v>
      </c>
      <c r="R293" s="302">
        <f t="shared" si="149"/>
        <v>918402.66999999993</v>
      </c>
      <c r="S293" s="302">
        <f t="shared" si="149"/>
        <v>304961.74</v>
      </c>
      <c r="T293" s="302">
        <f t="shared" si="149"/>
        <v>129234.9</v>
      </c>
      <c r="U293" s="302">
        <f t="shared" si="149"/>
        <v>484206.02999999997</v>
      </c>
      <c r="V293" s="302">
        <f t="shared" si="149"/>
        <v>1139781.1599999997</v>
      </c>
      <c r="W293" s="302">
        <f t="shared" si="149"/>
        <v>678871.36</v>
      </c>
      <c r="X293" s="302">
        <f t="shared" si="149"/>
        <v>195821.83</v>
      </c>
      <c r="Y293" s="302">
        <f t="shared" si="149"/>
        <v>265087.96999999997</v>
      </c>
      <c r="Z293" s="1115">
        <f>Z309+Z329</f>
        <v>2790405.92</v>
      </c>
      <c r="AA293" s="302">
        <f>AA309+AA329</f>
        <v>2741493.4899999998</v>
      </c>
      <c r="AB293" s="609"/>
      <c r="AC293" s="609"/>
    </row>
    <row r="294" spans="1:29" s="1" customFormat="1" ht="18.75" thickBot="1" x14ac:dyDescent="0.3">
      <c r="A294" s="256" t="s">
        <v>43</v>
      </c>
      <c r="B294" s="257" t="s">
        <v>42</v>
      </c>
      <c r="C294" s="948">
        <v>963</v>
      </c>
      <c r="D294" s="1572" t="s">
        <v>32</v>
      </c>
      <c r="E294" s="1640" t="s">
        <v>33</v>
      </c>
      <c r="F294" s="1675" t="s">
        <v>28</v>
      </c>
      <c r="G294" s="1640" t="s">
        <v>29</v>
      </c>
      <c r="H294" s="703" t="s">
        <v>29</v>
      </c>
      <c r="I294" s="1784">
        <f>I295+I302+I309+I328</f>
        <v>3003298.1199999996</v>
      </c>
      <c r="J294" s="329">
        <f t="shared" ref="J294:AA294" si="150">J295+J302+J309+J328</f>
        <v>543989.97</v>
      </c>
      <c r="K294" s="329">
        <f t="shared" si="150"/>
        <v>102118.79000000001</v>
      </c>
      <c r="L294" s="329">
        <f t="shared" si="150"/>
        <v>148955.22</v>
      </c>
      <c r="M294" s="329">
        <f t="shared" si="150"/>
        <v>292915.96000000002</v>
      </c>
      <c r="N294" s="329">
        <f t="shared" si="150"/>
        <v>401124.32</v>
      </c>
      <c r="O294" s="329">
        <f t="shared" si="150"/>
        <v>120090.86</v>
      </c>
      <c r="P294" s="329">
        <f t="shared" si="150"/>
        <v>160842.74</v>
      </c>
      <c r="Q294" s="329">
        <f t="shared" si="150"/>
        <v>120190.72</v>
      </c>
      <c r="R294" s="329">
        <f t="shared" si="150"/>
        <v>918402.66999999993</v>
      </c>
      <c r="S294" s="329">
        <f t="shared" si="150"/>
        <v>304961.74</v>
      </c>
      <c r="T294" s="329">
        <f t="shared" si="150"/>
        <v>129234.9</v>
      </c>
      <c r="U294" s="329">
        <f t="shared" si="150"/>
        <v>484206.02999999997</v>
      </c>
      <c r="V294" s="329">
        <f t="shared" si="150"/>
        <v>1139781.1599999997</v>
      </c>
      <c r="W294" s="329">
        <f t="shared" si="150"/>
        <v>678871.36</v>
      </c>
      <c r="X294" s="329">
        <f t="shared" si="150"/>
        <v>195821.83</v>
      </c>
      <c r="Y294" s="329">
        <f t="shared" si="150"/>
        <v>265087.96999999997</v>
      </c>
      <c r="Z294" s="329">
        <f t="shared" si="150"/>
        <v>2790405.92</v>
      </c>
      <c r="AA294" s="329">
        <f t="shared" si="150"/>
        <v>2741493.4899999998</v>
      </c>
      <c r="AB294" s="609"/>
      <c r="AC294" s="609"/>
    </row>
    <row r="295" spans="1:29" s="1" customFormat="1" ht="73.5" customHeight="1" thickBot="1" x14ac:dyDescent="0.3">
      <c r="A295" s="955" t="s">
        <v>43</v>
      </c>
      <c r="B295" s="953" t="s">
        <v>364</v>
      </c>
      <c r="C295" s="1437">
        <v>963</v>
      </c>
      <c r="D295" s="1573" t="s">
        <v>32</v>
      </c>
      <c r="E295" s="1641" t="s">
        <v>33</v>
      </c>
      <c r="F295" s="1676" t="s">
        <v>362</v>
      </c>
      <c r="G295" s="955" t="s">
        <v>29</v>
      </c>
      <c r="H295" s="1676" t="s">
        <v>29</v>
      </c>
      <c r="I295" s="1749">
        <f>I296</f>
        <v>65514.3</v>
      </c>
      <c r="J295" s="952">
        <f t="shared" ref="J295:AA295" si="151">J296</f>
        <v>0</v>
      </c>
      <c r="K295" s="952">
        <f t="shared" si="151"/>
        <v>0</v>
      </c>
      <c r="L295" s="952">
        <f t="shared" si="151"/>
        <v>0</v>
      </c>
      <c r="M295" s="952">
        <f t="shared" si="151"/>
        <v>0</v>
      </c>
      <c r="N295" s="952">
        <f t="shared" si="151"/>
        <v>0</v>
      </c>
      <c r="O295" s="952">
        <f t="shared" si="151"/>
        <v>0</v>
      </c>
      <c r="P295" s="952">
        <f t="shared" si="151"/>
        <v>0</v>
      </c>
      <c r="Q295" s="952">
        <f t="shared" si="151"/>
        <v>0</v>
      </c>
      <c r="R295" s="952">
        <f t="shared" si="151"/>
        <v>65514.3</v>
      </c>
      <c r="S295" s="952">
        <f t="shared" si="151"/>
        <v>0</v>
      </c>
      <c r="T295" s="952">
        <f t="shared" si="151"/>
        <v>0</v>
      </c>
      <c r="U295" s="952">
        <f t="shared" si="151"/>
        <v>65514.3</v>
      </c>
      <c r="V295" s="952">
        <f t="shared" si="151"/>
        <v>0</v>
      </c>
      <c r="W295" s="952">
        <f t="shared" si="151"/>
        <v>0</v>
      </c>
      <c r="X295" s="952">
        <f t="shared" si="151"/>
        <v>0</v>
      </c>
      <c r="Y295" s="952">
        <f t="shared" si="151"/>
        <v>0</v>
      </c>
      <c r="Z295" s="952">
        <f t="shared" si="151"/>
        <v>0</v>
      </c>
      <c r="AA295" s="952">
        <f t="shared" si="151"/>
        <v>0</v>
      </c>
      <c r="AB295" s="609"/>
      <c r="AC295" s="609"/>
    </row>
    <row r="296" spans="1:29" s="1" customFormat="1" ht="84.75" customHeight="1" x14ac:dyDescent="0.25">
      <c r="A296" s="1991" t="s">
        <v>43</v>
      </c>
      <c r="B296" s="404" t="s">
        <v>283</v>
      </c>
      <c r="C296" s="950">
        <v>963</v>
      </c>
      <c r="D296" s="1574" t="s">
        <v>32</v>
      </c>
      <c r="E296" s="1642" t="s">
        <v>33</v>
      </c>
      <c r="F296" s="1677" t="s">
        <v>362</v>
      </c>
      <c r="G296" s="496" t="s">
        <v>214</v>
      </c>
      <c r="H296" s="1677" t="s">
        <v>29</v>
      </c>
      <c r="I296" s="1735">
        <f>I297</f>
        <v>65514.3</v>
      </c>
      <c r="J296" s="411">
        <f t="shared" ref="J296:AA296" si="152">J297</f>
        <v>0</v>
      </c>
      <c r="K296" s="398">
        <f t="shared" si="152"/>
        <v>0</v>
      </c>
      <c r="L296" s="398">
        <f t="shared" si="152"/>
        <v>0</v>
      </c>
      <c r="M296" s="398">
        <f t="shared" si="152"/>
        <v>0</v>
      </c>
      <c r="N296" s="411">
        <f t="shared" si="152"/>
        <v>0</v>
      </c>
      <c r="O296" s="398">
        <f t="shared" si="152"/>
        <v>0</v>
      </c>
      <c r="P296" s="398">
        <f t="shared" si="152"/>
        <v>0</v>
      </c>
      <c r="Q296" s="398">
        <f t="shared" si="152"/>
        <v>0</v>
      </c>
      <c r="R296" s="411">
        <f t="shared" si="152"/>
        <v>65514.3</v>
      </c>
      <c r="S296" s="398">
        <f t="shared" si="152"/>
        <v>0</v>
      </c>
      <c r="T296" s="398">
        <f t="shared" si="152"/>
        <v>0</v>
      </c>
      <c r="U296" s="398">
        <f t="shared" si="152"/>
        <v>65514.3</v>
      </c>
      <c r="V296" s="411">
        <f t="shared" si="152"/>
        <v>0</v>
      </c>
      <c r="W296" s="398">
        <f t="shared" si="152"/>
        <v>0</v>
      </c>
      <c r="X296" s="398">
        <f t="shared" si="152"/>
        <v>0</v>
      </c>
      <c r="Y296" s="398">
        <f t="shared" si="152"/>
        <v>0</v>
      </c>
      <c r="Z296" s="908">
        <f t="shared" si="152"/>
        <v>0</v>
      </c>
      <c r="AA296" s="908">
        <f t="shared" si="152"/>
        <v>0</v>
      </c>
      <c r="AB296" s="609"/>
      <c r="AC296" s="609"/>
    </row>
    <row r="297" spans="1:29" s="1" customFormat="1" ht="18" x14ac:dyDescent="0.25">
      <c r="A297" s="1983"/>
      <c r="B297" s="244" t="s">
        <v>370</v>
      </c>
      <c r="C297" s="949">
        <v>963</v>
      </c>
      <c r="D297" s="1459" t="s">
        <v>32</v>
      </c>
      <c r="E297" s="1474" t="s">
        <v>33</v>
      </c>
      <c r="F297" s="1487" t="s">
        <v>362</v>
      </c>
      <c r="G297" s="1474" t="s">
        <v>214</v>
      </c>
      <c r="H297" s="1487" t="s">
        <v>55</v>
      </c>
      <c r="I297" s="1738">
        <f>I298</f>
        <v>65514.3</v>
      </c>
      <c r="J297" s="264">
        <f t="shared" ref="J297:AA297" si="153">J298</f>
        <v>0</v>
      </c>
      <c r="K297" s="265">
        <f t="shared" si="153"/>
        <v>0</v>
      </c>
      <c r="L297" s="265">
        <f t="shared" si="153"/>
        <v>0</v>
      </c>
      <c r="M297" s="265">
        <f t="shared" si="153"/>
        <v>0</v>
      </c>
      <c r="N297" s="264">
        <f t="shared" si="153"/>
        <v>0</v>
      </c>
      <c r="O297" s="265">
        <f t="shared" si="153"/>
        <v>0</v>
      </c>
      <c r="P297" s="265">
        <f t="shared" si="153"/>
        <v>0</v>
      </c>
      <c r="Q297" s="265">
        <f t="shared" si="153"/>
        <v>0</v>
      </c>
      <c r="R297" s="264">
        <f t="shared" si="153"/>
        <v>65514.3</v>
      </c>
      <c r="S297" s="265">
        <f t="shared" si="153"/>
        <v>0</v>
      </c>
      <c r="T297" s="265">
        <f t="shared" si="153"/>
        <v>0</v>
      </c>
      <c r="U297" s="265">
        <f t="shared" si="153"/>
        <v>65514.3</v>
      </c>
      <c r="V297" s="264">
        <f t="shared" si="153"/>
        <v>0</v>
      </c>
      <c r="W297" s="265">
        <f t="shared" si="153"/>
        <v>0</v>
      </c>
      <c r="X297" s="265">
        <f t="shared" si="153"/>
        <v>0</v>
      </c>
      <c r="Y297" s="265">
        <f t="shared" si="153"/>
        <v>0</v>
      </c>
      <c r="Z297" s="767">
        <f t="shared" si="153"/>
        <v>0</v>
      </c>
      <c r="AA297" s="767">
        <f t="shared" si="153"/>
        <v>0</v>
      </c>
      <c r="AB297" s="609"/>
      <c r="AC297" s="609"/>
    </row>
    <row r="298" spans="1:29" s="1" customFormat="1" ht="28.5" x14ac:dyDescent="0.25">
      <c r="A298" s="1983"/>
      <c r="B298" s="244" t="s">
        <v>368</v>
      </c>
      <c r="C298" s="949">
        <v>963</v>
      </c>
      <c r="D298" s="1459" t="s">
        <v>32</v>
      </c>
      <c r="E298" s="1474" t="s">
        <v>33</v>
      </c>
      <c r="F298" s="1487" t="s">
        <v>362</v>
      </c>
      <c r="G298" s="1474" t="s">
        <v>214</v>
      </c>
      <c r="H298" s="1487" t="s">
        <v>369</v>
      </c>
      <c r="I298" s="1738">
        <f>I299</f>
        <v>65514.3</v>
      </c>
      <c r="J298" s="264">
        <f t="shared" ref="J298:AA298" si="154">J299</f>
        <v>0</v>
      </c>
      <c r="K298" s="265">
        <f t="shared" si="154"/>
        <v>0</v>
      </c>
      <c r="L298" s="265">
        <f t="shared" si="154"/>
        <v>0</v>
      </c>
      <c r="M298" s="265">
        <f t="shared" si="154"/>
        <v>0</v>
      </c>
      <c r="N298" s="264">
        <f t="shared" si="154"/>
        <v>0</v>
      </c>
      <c r="O298" s="265">
        <f t="shared" si="154"/>
        <v>0</v>
      </c>
      <c r="P298" s="265">
        <f t="shared" si="154"/>
        <v>0</v>
      </c>
      <c r="Q298" s="265">
        <f t="shared" si="154"/>
        <v>0</v>
      </c>
      <c r="R298" s="264">
        <f t="shared" si="154"/>
        <v>65514.3</v>
      </c>
      <c r="S298" s="265">
        <f t="shared" si="154"/>
        <v>0</v>
      </c>
      <c r="T298" s="265">
        <f t="shared" si="154"/>
        <v>0</v>
      </c>
      <c r="U298" s="265">
        <f t="shared" si="154"/>
        <v>65514.3</v>
      </c>
      <c r="V298" s="264">
        <f t="shared" si="154"/>
        <v>0</v>
      </c>
      <c r="W298" s="265">
        <f t="shared" si="154"/>
        <v>0</v>
      </c>
      <c r="X298" s="265">
        <f t="shared" si="154"/>
        <v>0</v>
      </c>
      <c r="Y298" s="265">
        <f t="shared" si="154"/>
        <v>0</v>
      </c>
      <c r="Z298" s="767">
        <f t="shared" si="154"/>
        <v>0</v>
      </c>
      <c r="AA298" s="767">
        <f t="shared" si="154"/>
        <v>0</v>
      </c>
      <c r="AB298" s="609"/>
      <c r="AC298" s="609"/>
    </row>
    <row r="299" spans="1:29" s="1" customFormat="1" ht="42.75" x14ac:dyDescent="0.25">
      <c r="A299" s="1983"/>
      <c r="B299" s="244" t="s">
        <v>317</v>
      </c>
      <c r="C299" s="949">
        <v>963</v>
      </c>
      <c r="D299" s="1459" t="s">
        <v>32</v>
      </c>
      <c r="E299" s="1474" t="s">
        <v>33</v>
      </c>
      <c r="F299" s="1487" t="s">
        <v>362</v>
      </c>
      <c r="G299" s="1474" t="s">
        <v>214</v>
      </c>
      <c r="H299" s="1487" t="s">
        <v>100</v>
      </c>
      <c r="I299" s="1738">
        <f>I300+I301</f>
        <v>65514.3</v>
      </c>
      <c r="J299" s="264">
        <f t="shared" ref="J299:AA299" si="155">J300+J301</f>
        <v>0</v>
      </c>
      <c r="K299" s="265">
        <f t="shared" si="155"/>
        <v>0</v>
      </c>
      <c r="L299" s="265">
        <f t="shared" si="155"/>
        <v>0</v>
      </c>
      <c r="M299" s="265">
        <f t="shared" si="155"/>
        <v>0</v>
      </c>
      <c r="N299" s="264">
        <f t="shared" si="155"/>
        <v>0</v>
      </c>
      <c r="O299" s="265">
        <f t="shared" si="155"/>
        <v>0</v>
      </c>
      <c r="P299" s="265">
        <f t="shared" si="155"/>
        <v>0</v>
      </c>
      <c r="Q299" s="265">
        <f t="shared" si="155"/>
        <v>0</v>
      </c>
      <c r="R299" s="264">
        <f>S299+T299+U299</f>
        <v>65514.3</v>
      </c>
      <c r="S299" s="265">
        <f t="shared" si="155"/>
        <v>0</v>
      </c>
      <c r="T299" s="265">
        <f t="shared" si="155"/>
        <v>0</v>
      </c>
      <c r="U299" s="265">
        <f t="shared" si="155"/>
        <v>65514.3</v>
      </c>
      <c r="V299" s="264">
        <f t="shared" si="155"/>
        <v>0</v>
      </c>
      <c r="W299" s="265">
        <f t="shared" si="155"/>
        <v>0</v>
      </c>
      <c r="X299" s="265">
        <f t="shared" si="155"/>
        <v>0</v>
      </c>
      <c r="Y299" s="265">
        <f t="shared" si="155"/>
        <v>0</v>
      </c>
      <c r="Z299" s="767">
        <f t="shared" si="155"/>
        <v>0</v>
      </c>
      <c r="AA299" s="767">
        <f t="shared" si="155"/>
        <v>0</v>
      </c>
      <c r="AB299" s="609"/>
      <c r="AC299" s="609"/>
    </row>
    <row r="300" spans="1:29" s="1" customFormat="1" ht="18" x14ac:dyDescent="0.25">
      <c r="A300" s="1983"/>
      <c r="B300" s="50" t="s">
        <v>2</v>
      </c>
      <c r="C300" s="223">
        <v>963</v>
      </c>
      <c r="D300" s="1460" t="s">
        <v>32</v>
      </c>
      <c r="E300" s="1475" t="s">
        <v>33</v>
      </c>
      <c r="F300" s="866" t="s">
        <v>362</v>
      </c>
      <c r="G300" s="1475" t="s">
        <v>323</v>
      </c>
      <c r="H300" s="907">
        <v>241</v>
      </c>
      <c r="I300" s="1725">
        <f>J300+N300+R300+V300</f>
        <v>45182.97</v>
      </c>
      <c r="J300" s="212"/>
      <c r="K300" s="666"/>
      <c r="L300" s="293"/>
      <c r="M300" s="292"/>
      <c r="N300" s="212"/>
      <c r="O300" s="293"/>
      <c r="P300" s="293"/>
      <c r="Q300" s="293"/>
      <c r="R300" s="264">
        <f>S300+T300+U300</f>
        <v>45182.97</v>
      </c>
      <c r="S300" s="666"/>
      <c r="T300" s="293"/>
      <c r="U300" s="666">
        <v>45182.97</v>
      </c>
      <c r="V300" s="212">
        <f>W300+X300+Y300</f>
        <v>0</v>
      </c>
      <c r="W300" s="293"/>
      <c r="X300" s="505"/>
      <c r="Y300" s="293"/>
      <c r="Z300" s="901"/>
      <c r="AA300" s="902"/>
      <c r="AB300" s="609"/>
      <c r="AC300" s="609"/>
    </row>
    <row r="301" spans="1:29" s="1" customFormat="1" ht="18.75" thickBot="1" x14ac:dyDescent="0.3">
      <c r="A301" s="1982"/>
      <c r="B301" s="51" t="s">
        <v>8</v>
      </c>
      <c r="C301" s="152">
        <v>963</v>
      </c>
      <c r="D301" s="1520" t="s">
        <v>32</v>
      </c>
      <c r="E301" s="1590" t="s">
        <v>33</v>
      </c>
      <c r="F301" s="1580" t="s">
        <v>362</v>
      </c>
      <c r="G301" s="1590" t="s">
        <v>325</v>
      </c>
      <c r="H301" s="708">
        <v>241</v>
      </c>
      <c r="I301" s="1721">
        <f>J301+N301+R301+V301</f>
        <v>20331.330000000002</v>
      </c>
      <c r="J301" s="495"/>
      <c r="K301" s="342"/>
      <c r="L301" s="341"/>
      <c r="M301" s="743"/>
      <c r="N301" s="495"/>
      <c r="O301" s="341"/>
      <c r="P301" s="341"/>
      <c r="Q301" s="341"/>
      <c r="R301" s="268">
        <f>S301+T301+U301</f>
        <v>20331.330000000002</v>
      </c>
      <c r="S301" s="342"/>
      <c r="T301" s="341"/>
      <c r="U301" s="342">
        <v>20331.330000000002</v>
      </c>
      <c r="V301" s="523">
        <f>W301+X301+Y301</f>
        <v>0</v>
      </c>
      <c r="W301" s="341"/>
      <c r="X301" s="343"/>
      <c r="Y301" s="341"/>
      <c r="Z301" s="898"/>
      <c r="AA301" s="899"/>
      <c r="AB301" s="609"/>
      <c r="AC301" s="609"/>
    </row>
    <row r="302" spans="1:29" s="1" customFormat="1" ht="72" thickBot="1" x14ac:dyDescent="0.3">
      <c r="A302" s="951" t="s">
        <v>43</v>
      </c>
      <c r="B302" s="954" t="s">
        <v>365</v>
      </c>
      <c r="C302" s="955" t="s">
        <v>112</v>
      </c>
      <c r="D302" s="1575" t="s">
        <v>32</v>
      </c>
      <c r="E302" s="955" t="s">
        <v>33</v>
      </c>
      <c r="F302" s="1678" t="s">
        <v>363</v>
      </c>
      <c r="G302" s="955" t="s">
        <v>29</v>
      </c>
      <c r="H302" s="1678" t="s">
        <v>29</v>
      </c>
      <c r="I302" s="1732">
        <f>I303</f>
        <v>242824.46000000002</v>
      </c>
      <c r="J302" s="947">
        <f t="shared" ref="J302:AA302" si="156">J303</f>
        <v>0</v>
      </c>
      <c r="K302" s="947">
        <f t="shared" si="156"/>
        <v>0</v>
      </c>
      <c r="L302" s="947">
        <f t="shared" si="156"/>
        <v>0</v>
      </c>
      <c r="M302" s="947">
        <f t="shared" si="156"/>
        <v>0</v>
      </c>
      <c r="N302" s="947">
        <f t="shared" si="156"/>
        <v>0</v>
      </c>
      <c r="O302" s="947">
        <f t="shared" si="156"/>
        <v>0</v>
      </c>
      <c r="P302" s="947">
        <f t="shared" si="156"/>
        <v>0</v>
      </c>
      <c r="Q302" s="947">
        <f t="shared" si="156"/>
        <v>0</v>
      </c>
      <c r="R302" s="947">
        <f t="shared" si="156"/>
        <v>199222.82</v>
      </c>
      <c r="S302" s="947">
        <f t="shared" si="156"/>
        <v>199222.82</v>
      </c>
      <c r="T302" s="947">
        <f t="shared" si="156"/>
        <v>0</v>
      </c>
      <c r="U302" s="947">
        <f t="shared" si="156"/>
        <v>0</v>
      </c>
      <c r="V302" s="947">
        <f t="shared" si="156"/>
        <v>43601.64</v>
      </c>
      <c r="W302" s="947">
        <f t="shared" si="156"/>
        <v>43601.64</v>
      </c>
      <c r="X302" s="947">
        <f t="shared" si="156"/>
        <v>0</v>
      </c>
      <c r="Y302" s="947">
        <f t="shared" si="156"/>
        <v>0</v>
      </c>
      <c r="Z302" s="947">
        <f t="shared" si="156"/>
        <v>0</v>
      </c>
      <c r="AA302" s="947">
        <f t="shared" si="156"/>
        <v>0</v>
      </c>
      <c r="AB302" s="609"/>
      <c r="AC302" s="609"/>
    </row>
    <row r="303" spans="1:29" s="1" customFormat="1" ht="99.75" x14ac:dyDescent="0.25">
      <c r="A303" s="1991" t="s">
        <v>43</v>
      </c>
      <c r="B303" s="404" t="s">
        <v>283</v>
      </c>
      <c r="C303" s="64">
        <v>963</v>
      </c>
      <c r="D303" s="1516" t="s">
        <v>32</v>
      </c>
      <c r="E303" s="496" t="s">
        <v>33</v>
      </c>
      <c r="F303" s="705" t="s">
        <v>363</v>
      </c>
      <c r="G303" s="496" t="s">
        <v>214</v>
      </c>
      <c r="H303" s="705" t="s">
        <v>29</v>
      </c>
      <c r="I303" s="1724">
        <f>I304</f>
        <v>242824.46000000002</v>
      </c>
      <c r="J303" s="211">
        <f t="shared" ref="J303:AA303" si="157">J304</f>
        <v>0</v>
      </c>
      <c r="K303" s="260">
        <f t="shared" si="157"/>
        <v>0</v>
      </c>
      <c r="L303" s="260">
        <f t="shared" si="157"/>
        <v>0</v>
      </c>
      <c r="M303" s="260">
        <f t="shared" si="157"/>
        <v>0</v>
      </c>
      <c r="N303" s="211">
        <f t="shared" si="157"/>
        <v>0</v>
      </c>
      <c r="O303" s="260">
        <f t="shared" si="157"/>
        <v>0</v>
      </c>
      <c r="P303" s="260">
        <f t="shared" si="157"/>
        <v>0</v>
      </c>
      <c r="Q303" s="260">
        <f t="shared" si="157"/>
        <v>0</v>
      </c>
      <c r="R303" s="211">
        <f t="shared" si="157"/>
        <v>199222.82</v>
      </c>
      <c r="S303" s="260">
        <f t="shared" si="157"/>
        <v>199222.82</v>
      </c>
      <c r="T303" s="260">
        <f t="shared" si="157"/>
        <v>0</v>
      </c>
      <c r="U303" s="260">
        <f t="shared" si="157"/>
        <v>0</v>
      </c>
      <c r="V303" s="211">
        <f t="shared" si="157"/>
        <v>43601.64</v>
      </c>
      <c r="W303" s="260">
        <f t="shared" si="157"/>
        <v>43601.64</v>
      </c>
      <c r="X303" s="260">
        <f t="shared" si="157"/>
        <v>0</v>
      </c>
      <c r="Y303" s="260">
        <f t="shared" si="157"/>
        <v>0</v>
      </c>
      <c r="Z303" s="900">
        <f t="shared" si="157"/>
        <v>0</v>
      </c>
      <c r="AA303" s="900">
        <f t="shared" si="157"/>
        <v>0</v>
      </c>
      <c r="AB303" s="609"/>
      <c r="AC303" s="609"/>
    </row>
    <row r="304" spans="1:29" s="1" customFormat="1" ht="18" x14ac:dyDescent="0.25">
      <c r="A304" s="1983"/>
      <c r="B304" s="244" t="s">
        <v>370</v>
      </c>
      <c r="C304" s="949">
        <v>963</v>
      </c>
      <c r="D304" s="1459" t="s">
        <v>32</v>
      </c>
      <c r="E304" s="1474" t="s">
        <v>33</v>
      </c>
      <c r="F304" s="1487" t="s">
        <v>363</v>
      </c>
      <c r="G304" s="1474" t="s">
        <v>214</v>
      </c>
      <c r="H304" s="1487" t="s">
        <v>55</v>
      </c>
      <c r="I304" s="1725">
        <f>I305</f>
        <v>242824.46000000002</v>
      </c>
      <c r="J304" s="212">
        <f t="shared" ref="J304:AA304" si="158">J305</f>
        <v>0</v>
      </c>
      <c r="K304" s="262">
        <f t="shared" si="158"/>
        <v>0</v>
      </c>
      <c r="L304" s="262">
        <f t="shared" si="158"/>
        <v>0</v>
      </c>
      <c r="M304" s="262">
        <f t="shared" si="158"/>
        <v>0</v>
      </c>
      <c r="N304" s="212">
        <f t="shared" si="158"/>
        <v>0</v>
      </c>
      <c r="O304" s="262">
        <f t="shared" si="158"/>
        <v>0</v>
      </c>
      <c r="P304" s="262">
        <f t="shared" si="158"/>
        <v>0</v>
      </c>
      <c r="Q304" s="262">
        <f t="shared" si="158"/>
        <v>0</v>
      </c>
      <c r="R304" s="212">
        <f t="shared" si="158"/>
        <v>199222.82</v>
      </c>
      <c r="S304" s="262">
        <f t="shared" si="158"/>
        <v>199222.82</v>
      </c>
      <c r="T304" s="262">
        <f t="shared" si="158"/>
        <v>0</v>
      </c>
      <c r="U304" s="262">
        <f t="shared" si="158"/>
        <v>0</v>
      </c>
      <c r="V304" s="212">
        <f t="shared" si="158"/>
        <v>43601.64</v>
      </c>
      <c r="W304" s="262">
        <f t="shared" si="158"/>
        <v>43601.64</v>
      </c>
      <c r="X304" s="262">
        <f t="shared" si="158"/>
        <v>0</v>
      </c>
      <c r="Y304" s="262">
        <f t="shared" si="158"/>
        <v>0</v>
      </c>
      <c r="Z304" s="255">
        <f t="shared" si="158"/>
        <v>0</v>
      </c>
      <c r="AA304" s="255">
        <f t="shared" si="158"/>
        <v>0</v>
      </c>
      <c r="AB304" s="609"/>
      <c r="AC304" s="609"/>
    </row>
    <row r="305" spans="1:29" s="1" customFormat="1" ht="28.5" x14ac:dyDescent="0.25">
      <c r="A305" s="1983"/>
      <c r="B305" s="244" t="s">
        <v>368</v>
      </c>
      <c r="C305" s="949">
        <v>963</v>
      </c>
      <c r="D305" s="1459" t="s">
        <v>32</v>
      </c>
      <c r="E305" s="1474" t="s">
        <v>33</v>
      </c>
      <c r="F305" s="1487" t="s">
        <v>363</v>
      </c>
      <c r="G305" s="1474" t="s">
        <v>214</v>
      </c>
      <c r="H305" s="1487" t="s">
        <v>369</v>
      </c>
      <c r="I305" s="1725">
        <f>I306</f>
        <v>242824.46000000002</v>
      </c>
      <c r="J305" s="212">
        <f t="shared" ref="J305:AA305" si="159">J306</f>
        <v>0</v>
      </c>
      <c r="K305" s="262">
        <f t="shared" si="159"/>
        <v>0</v>
      </c>
      <c r="L305" s="262">
        <f t="shared" si="159"/>
        <v>0</v>
      </c>
      <c r="M305" s="262">
        <f t="shared" si="159"/>
        <v>0</v>
      </c>
      <c r="N305" s="212">
        <f t="shared" si="159"/>
        <v>0</v>
      </c>
      <c r="O305" s="262">
        <f t="shared" si="159"/>
        <v>0</v>
      </c>
      <c r="P305" s="262">
        <f t="shared" si="159"/>
        <v>0</v>
      </c>
      <c r="Q305" s="262">
        <f t="shared" si="159"/>
        <v>0</v>
      </c>
      <c r="R305" s="212">
        <f t="shared" si="159"/>
        <v>199222.82</v>
      </c>
      <c r="S305" s="262">
        <f t="shared" si="159"/>
        <v>199222.82</v>
      </c>
      <c r="T305" s="262">
        <f t="shared" si="159"/>
        <v>0</v>
      </c>
      <c r="U305" s="262">
        <f t="shared" si="159"/>
        <v>0</v>
      </c>
      <c r="V305" s="212">
        <f t="shared" si="159"/>
        <v>43601.64</v>
      </c>
      <c r="W305" s="262">
        <f t="shared" si="159"/>
        <v>43601.64</v>
      </c>
      <c r="X305" s="262">
        <f t="shared" si="159"/>
        <v>0</v>
      </c>
      <c r="Y305" s="262">
        <f t="shared" si="159"/>
        <v>0</v>
      </c>
      <c r="Z305" s="255">
        <f t="shared" si="159"/>
        <v>0</v>
      </c>
      <c r="AA305" s="255">
        <f t="shared" si="159"/>
        <v>0</v>
      </c>
      <c r="AB305" s="609"/>
      <c r="AC305" s="609"/>
    </row>
    <row r="306" spans="1:29" s="1" customFormat="1" ht="42.75" x14ac:dyDescent="0.25">
      <c r="A306" s="1983"/>
      <c r="B306" s="244" t="s">
        <v>317</v>
      </c>
      <c r="C306" s="949">
        <v>963</v>
      </c>
      <c r="D306" s="1459" t="s">
        <v>32</v>
      </c>
      <c r="E306" s="1474" t="s">
        <v>33</v>
      </c>
      <c r="F306" s="1487" t="s">
        <v>363</v>
      </c>
      <c r="G306" s="1474" t="s">
        <v>214</v>
      </c>
      <c r="H306" s="1487" t="s">
        <v>100</v>
      </c>
      <c r="I306" s="1725">
        <f>I307+I308</f>
        <v>242824.46000000002</v>
      </c>
      <c r="J306" s="212">
        <f t="shared" ref="J306:AA306" si="160">J307+J308</f>
        <v>0</v>
      </c>
      <c r="K306" s="262">
        <f t="shared" si="160"/>
        <v>0</v>
      </c>
      <c r="L306" s="262">
        <f t="shared" si="160"/>
        <v>0</v>
      </c>
      <c r="M306" s="262">
        <f t="shared" si="160"/>
        <v>0</v>
      </c>
      <c r="N306" s="212">
        <f t="shared" si="160"/>
        <v>0</v>
      </c>
      <c r="O306" s="262">
        <f t="shared" si="160"/>
        <v>0</v>
      </c>
      <c r="P306" s="262">
        <f t="shared" si="160"/>
        <v>0</v>
      </c>
      <c r="Q306" s="262">
        <f t="shared" si="160"/>
        <v>0</v>
      </c>
      <c r="R306" s="212">
        <f>S306+T306+U306</f>
        <v>199222.82</v>
      </c>
      <c r="S306" s="262">
        <f t="shared" si="160"/>
        <v>199222.82</v>
      </c>
      <c r="T306" s="262">
        <f t="shared" si="160"/>
        <v>0</v>
      </c>
      <c r="U306" s="262">
        <f t="shared" si="160"/>
        <v>0</v>
      </c>
      <c r="V306" s="212">
        <f t="shared" si="160"/>
        <v>43601.64</v>
      </c>
      <c r="W306" s="262">
        <f t="shared" si="160"/>
        <v>43601.64</v>
      </c>
      <c r="X306" s="262">
        <f t="shared" si="160"/>
        <v>0</v>
      </c>
      <c r="Y306" s="262">
        <f t="shared" si="160"/>
        <v>0</v>
      </c>
      <c r="Z306" s="255">
        <f t="shared" si="160"/>
        <v>0</v>
      </c>
      <c r="AA306" s="255">
        <f t="shared" si="160"/>
        <v>0</v>
      </c>
      <c r="AB306" s="609"/>
      <c r="AC306" s="609"/>
    </row>
    <row r="307" spans="1:29" s="1" customFormat="1" ht="18" x14ac:dyDescent="0.25">
      <c r="A307" s="1983"/>
      <c r="B307" s="50" t="s">
        <v>2</v>
      </c>
      <c r="C307" s="223">
        <v>963</v>
      </c>
      <c r="D307" s="1460" t="s">
        <v>32</v>
      </c>
      <c r="E307" s="1475" t="s">
        <v>33</v>
      </c>
      <c r="F307" s="866" t="s">
        <v>363</v>
      </c>
      <c r="G307" s="1475" t="s">
        <v>323</v>
      </c>
      <c r="H307" s="907">
        <v>241</v>
      </c>
      <c r="I307" s="1725">
        <f>J307+N307+R307+V307</f>
        <v>195458.71000000002</v>
      </c>
      <c r="J307" s="212"/>
      <c r="K307" s="666"/>
      <c r="L307" s="293"/>
      <c r="M307" s="292"/>
      <c r="N307" s="212"/>
      <c r="O307" s="293"/>
      <c r="P307" s="293"/>
      <c r="Q307" s="293"/>
      <c r="R307" s="212">
        <f>S307+T307+U307</f>
        <v>151857.07</v>
      </c>
      <c r="S307" s="666">
        <v>151857.07</v>
      </c>
      <c r="T307" s="293"/>
      <c r="U307" s="666"/>
      <c r="V307" s="212">
        <f>W307+X307+Y307</f>
        <v>43601.64</v>
      </c>
      <c r="W307" s="293">
        <v>43601.64</v>
      </c>
      <c r="X307" s="505">
        <v>0</v>
      </c>
      <c r="Y307" s="293"/>
      <c r="Z307" s="693"/>
      <c r="AA307" s="767"/>
      <c r="AB307" s="609"/>
      <c r="AC307" s="609"/>
    </row>
    <row r="308" spans="1:29" s="1" customFormat="1" ht="18.75" thickBot="1" x14ac:dyDescent="0.3">
      <c r="A308" s="1982"/>
      <c r="B308" s="71" t="s">
        <v>8</v>
      </c>
      <c r="C308" s="151">
        <v>963</v>
      </c>
      <c r="D308" s="1518" t="s">
        <v>32</v>
      </c>
      <c r="E308" s="1587" t="s">
        <v>33</v>
      </c>
      <c r="F308" s="1321" t="s">
        <v>363</v>
      </c>
      <c r="G308" s="1587" t="s">
        <v>325</v>
      </c>
      <c r="H308" s="680">
        <v>241</v>
      </c>
      <c r="I308" s="1721">
        <f>J308+N308+R308+V308</f>
        <v>47365.75</v>
      </c>
      <c r="J308" s="495"/>
      <c r="K308" s="342"/>
      <c r="L308" s="341"/>
      <c r="M308" s="743"/>
      <c r="N308" s="495"/>
      <c r="O308" s="341"/>
      <c r="P308" s="341"/>
      <c r="Q308" s="341"/>
      <c r="R308" s="212">
        <f>S308+T308+U308</f>
        <v>47365.75</v>
      </c>
      <c r="S308" s="342">
        <v>47365.75</v>
      </c>
      <c r="T308" s="341"/>
      <c r="U308" s="342"/>
      <c r="V308" s="523">
        <f>W308+X308+Y308</f>
        <v>0</v>
      </c>
      <c r="W308" s="341"/>
      <c r="X308" s="343"/>
      <c r="Y308" s="341"/>
      <c r="Z308" s="511"/>
      <c r="AA308" s="859"/>
      <c r="AB308" s="609"/>
      <c r="AC308" s="609"/>
    </row>
    <row r="309" spans="1:29" s="1" customFormat="1" ht="60.75" customHeight="1" thickBot="1" x14ac:dyDescent="0.3">
      <c r="A309" s="956" t="s">
        <v>43</v>
      </c>
      <c r="B309" s="957" t="s">
        <v>249</v>
      </c>
      <c r="C309" s="958" t="s">
        <v>112</v>
      </c>
      <c r="D309" s="1576" t="s">
        <v>32</v>
      </c>
      <c r="E309" s="958" t="s">
        <v>33</v>
      </c>
      <c r="F309" s="1576" t="s">
        <v>245</v>
      </c>
      <c r="G309" s="958" t="s">
        <v>29</v>
      </c>
      <c r="H309" s="1576" t="s">
        <v>29</v>
      </c>
      <c r="I309" s="1813">
        <f>I313</f>
        <v>2476411.8299999996</v>
      </c>
      <c r="J309" s="959">
        <f t="shared" ref="J309:Y309" si="161">J313</f>
        <v>479540.97</v>
      </c>
      <c r="K309" s="959">
        <f t="shared" si="161"/>
        <v>80635.790000000008</v>
      </c>
      <c r="L309" s="959">
        <f t="shared" si="161"/>
        <v>127472.22</v>
      </c>
      <c r="M309" s="959">
        <f t="shared" si="161"/>
        <v>271432.96000000002</v>
      </c>
      <c r="N309" s="959">
        <f t="shared" si="161"/>
        <v>331008.76</v>
      </c>
      <c r="O309" s="959">
        <f t="shared" si="161"/>
        <v>98607.86</v>
      </c>
      <c r="P309" s="959">
        <f t="shared" si="161"/>
        <v>134915.74</v>
      </c>
      <c r="Q309" s="959">
        <f t="shared" si="161"/>
        <v>97485.16</v>
      </c>
      <c r="R309" s="959">
        <f t="shared" si="161"/>
        <v>586032.75999999989</v>
      </c>
      <c r="S309" s="959">
        <f t="shared" si="161"/>
        <v>81114.41</v>
      </c>
      <c r="T309" s="959">
        <f t="shared" si="161"/>
        <v>127784.5</v>
      </c>
      <c r="U309" s="959">
        <f t="shared" si="161"/>
        <v>377133.85</v>
      </c>
      <c r="V309" s="959">
        <f t="shared" si="161"/>
        <v>1079829.3399999999</v>
      </c>
      <c r="W309" s="959">
        <f t="shared" si="161"/>
        <v>627536.9</v>
      </c>
      <c r="X309" s="959">
        <f t="shared" si="161"/>
        <v>188621.53</v>
      </c>
      <c r="Y309" s="959">
        <f t="shared" si="161"/>
        <v>263670.90999999997</v>
      </c>
      <c r="Z309" s="960">
        <f>Z313</f>
        <v>2460609.92</v>
      </c>
      <c r="AA309" s="959">
        <f>AA313</f>
        <v>2411697.4899999998</v>
      </c>
      <c r="AB309" s="609"/>
      <c r="AC309" s="609"/>
    </row>
    <row r="310" spans="1:29" s="1" customFormat="1" ht="90.75" customHeight="1" x14ac:dyDescent="0.25">
      <c r="A310" s="1991" t="s">
        <v>43</v>
      </c>
      <c r="B310" s="404" t="s">
        <v>283</v>
      </c>
      <c r="C310" s="496" t="s">
        <v>112</v>
      </c>
      <c r="D310" s="1577" t="s">
        <v>32</v>
      </c>
      <c r="E310" s="496" t="s">
        <v>33</v>
      </c>
      <c r="F310" s="1577" t="s">
        <v>245</v>
      </c>
      <c r="G310" s="496" t="s">
        <v>214</v>
      </c>
      <c r="H310" s="1704" t="s">
        <v>29</v>
      </c>
      <c r="I310" s="1814">
        <f>I311</f>
        <v>2476411.8299999996</v>
      </c>
      <c r="J310" s="1232">
        <f t="shared" ref="J310:AA310" si="162">J311</f>
        <v>479540.97</v>
      </c>
      <c r="K310" s="1233">
        <f t="shared" si="162"/>
        <v>80635.790000000008</v>
      </c>
      <c r="L310" s="1233">
        <f t="shared" si="162"/>
        <v>127472.22</v>
      </c>
      <c r="M310" s="1233">
        <f t="shared" si="162"/>
        <v>271432.96000000002</v>
      </c>
      <c r="N310" s="1232">
        <f t="shared" si="162"/>
        <v>331008.76</v>
      </c>
      <c r="O310" s="1233">
        <f t="shared" si="162"/>
        <v>98607.86</v>
      </c>
      <c r="P310" s="1233">
        <f t="shared" si="162"/>
        <v>134915.74</v>
      </c>
      <c r="Q310" s="1233">
        <f t="shared" si="162"/>
        <v>97485.16</v>
      </c>
      <c r="R310" s="1232">
        <f t="shared" si="162"/>
        <v>586032.75999999989</v>
      </c>
      <c r="S310" s="1233">
        <f t="shared" si="162"/>
        <v>81114.41</v>
      </c>
      <c r="T310" s="1233">
        <f t="shared" si="162"/>
        <v>127784.5</v>
      </c>
      <c r="U310" s="1233">
        <f t="shared" si="162"/>
        <v>377133.85</v>
      </c>
      <c r="V310" s="1232">
        <f t="shared" si="162"/>
        <v>1079829.3399999999</v>
      </c>
      <c r="W310" s="1233">
        <f t="shared" si="162"/>
        <v>627536.9</v>
      </c>
      <c r="X310" s="1233">
        <f t="shared" si="162"/>
        <v>188621.53</v>
      </c>
      <c r="Y310" s="1233">
        <f t="shared" si="162"/>
        <v>263670.90999999997</v>
      </c>
      <c r="Z310" s="1234">
        <f t="shared" si="162"/>
        <v>2460609.92</v>
      </c>
      <c r="AA310" s="1234">
        <f t="shared" si="162"/>
        <v>2411697.4899999998</v>
      </c>
      <c r="AB310" s="609"/>
      <c r="AC310" s="609"/>
    </row>
    <row r="311" spans="1:29" s="1" customFormat="1" ht="20.25" customHeight="1" x14ac:dyDescent="0.25">
      <c r="A311" s="1983"/>
      <c r="B311" s="244" t="s">
        <v>53</v>
      </c>
      <c r="C311" s="220">
        <v>963</v>
      </c>
      <c r="D311" s="675" t="s">
        <v>32</v>
      </c>
      <c r="E311" s="1586" t="s">
        <v>33</v>
      </c>
      <c r="F311" s="675" t="s">
        <v>245</v>
      </c>
      <c r="G311" s="1586" t="s">
        <v>214</v>
      </c>
      <c r="H311" s="1705" t="s">
        <v>55</v>
      </c>
      <c r="I311" s="1815">
        <f>I312</f>
        <v>2476411.8299999996</v>
      </c>
      <c r="J311" s="1235">
        <f t="shared" ref="J311:AA311" si="163">J312</f>
        <v>479540.97</v>
      </c>
      <c r="K311" s="1236">
        <f t="shared" si="163"/>
        <v>80635.790000000008</v>
      </c>
      <c r="L311" s="1236">
        <f t="shared" si="163"/>
        <v>127472.22</v>
      </c>
      <c r="M311" s="1236">
        <f t="shared" si="163"/>
        <v>271432.96000000002</v>
      </c>
      <c r="N311" s="1235">
        <f t="shared" si="163"/>
        <v>331008.76</v>
      </c>
      <c r="O311" s="1236">
        <f t="shared" si="163"/>
        <v>98607.86</v>
      </c>
      <c r="P311" s="1236">
        <f t="shared" si="163"/>
        <v>134915.74</v>
      </c>
      <c r="Q311" s="1236">
        <f t="shared" si="163"/>
        <v>97485.16</v>
      </c>
      <c r="R311" s="1235">
        <f t="shared" si="163"/>
        <v>586032.75999999989</v>
      </c>
      <c r="S311" s="1236">
        <f t="shared" si="163"/>
        <v>81114.41</v>
      </c>
      <c r="T311" s="1236">
        <f t="shared" si="163"/>
        <v>127784.5</v>
      </c>
      <c r="U311" s="1236">
        <f t="shared" si="163"/>
        <v>377133.85</v>
      </c>
      <c r="V311" s="1235">
        <f t="shared" si="163"/>
        <v>1079829.3399999999</v>
      </c>
      <c r="W311" s="1236">
        <f t="shared" si="163"/>
        <v>627536.9</v>
      </c>
      <c r="X311" s="1236">
        <f t="shared" si="163"/>
        <v>188621.53</v>
      </c>
      <c r="Y311" s="1236">
        <f t="shared" si="163"/>
        <v>263670.90999999997</v>
      </c>
      <c r="Z311" s="1237">
        <f t="shared" si="163"/>
        <v>2460609.92</v>
      </c>
      <c r="AA311" s="1237">
        <f t="shared" si="163"/>
        <v>2411697.4899999998</v>
      </c>
      <c r="AB311" s="609"/>
      <c r="AC311" s="609"/>
    </row>
    <row r="312" spans="1:29" s="1" customFormat="1" ht="28.5" customHeight="1" x14ac:dyDescent="0.25">
      <c r="A312" s="1983"/>
      <c r="B312" s="244" t="s">
        <v>368</v>
      </c>
      <c r="C312" s="220">
        <v>963</v>
      </c>
      <c r="D312" s="675" t="s">
        <v>32</v>
      </c>
      <c r="E312" s="1586" t="s">
        <v>33</v>
      </c>
      <c r="F312" s="675" t="s">
        <v>245</v>
      </c>
      <c r="G312" s="1586" t="s">
        <v>214</v>
      </c>
      <c r="H312" s="1705" t="s">
        <v>369</v>
      </c>
      <c r="I312" s="1815">
        <f>I313</f>
        <v>2476411.8299999996</v>
      </c>
      <c r="J312" s="1235">
        <f t="shared" ref="J312:AA312" si="164">J313</f>
        <v>479540.97</v>
      </c>
      <c r="K312" s="1236">
        <f t="shared" si="164"/>
        <v>80635.790000000008</v>
      </c>
      <c r="L312" s="1236">
        <f t="shared" si="164"/>
        <v>127472.22</v>
      </c>
      <c r="M312" s="1236">
        <f t="shared" si="164"/>
        <v>271432.96000000002</v>
      </c>
      <c r="N312" s="1235">
        <f t="shared" si="164"/>
        <v>331008.76</v>
      </c>
      <c r="O312" s="1236">
        <f t="shared" si="164"/>
        <v>98607.86</v>
      </c>
      <c r="P312" s="1236">
        <f t="shared" si="164"/>
        <v>134915.74</v>
      </c>
      <c r="Q312" s="1236">
        <f t="shared" si="164"/>
        <v>97485.16</v>
      </c>
      <c r="R312" s="1235">
        <f t="shared" si="164"/>
        <v>586032.75999999989</v>
      </c>
      <c r="S312" s="1236">
        <f t="shared" si="164"/>
        <v>81114.41</v>
      </c>
      <c r="T312" s="1236">
        <f t="shared" si="164"/>
        <v>127784.5</v>
      </c>
      <c r="U312" s="1236">
        <f t="shared" si="164"/>
        <v>377133.85</v>
      </c>
      <c r="V312" s="1235">
        <f t="shared" si="164"/>
        <v>1079829.3399999999</v>
      </c>
      <c r="W312" s="1236">
        <f t="shared" si="164"/>
        <v>627536.9</v>
      </c>
      <c r="X312" s="1236">
        <f t="shared" si="164"/>
        <v>188621.53</v>
      </c>
      <c r="Y312" s="1236">
        <f t="shared" si="164"/>
        <v>263670.90999999997</v>
      </c>
      <c r="Z312" s="1237">
        <f t="shared" si="164"/>
        <v>2460609.92</v>
      </c>
      <c r="AA312" s="1237">
        <f t="shared" si="164"/>
        <v>2411697.4899999998</v>
      </c>
      <c r="AB312" s="609"/>
      <c r="AC312" s="609"/>
    </row>
    <row r="313" spans="1:29" s="1" customFormat="1" ht="41.25" customHeight="1" x14ac:dyDescent="0.25">
      <c r="A313" s="1983"/>
      <c r="B313" s="244" t="s">
        <v>317</v>
      </c>
      <c r="C313" s="220">
        <v>963</v>
      </c>
      <c r="D313" s="675" t="s">
        <v>32</v>
      </c>
      <c r="E313" s="1586" t="s">
        <v>33</v>
      </c>
      <c r="F313" s="675" t="s">
        <v>245</v>
      </c>
      <c r="G313" s="1586" t="s">
        <v>214</v>
      </c>
      <c r="H313" s="675" t="s">
        <v>100</v>
      </c>
      <c r="I313" s="1725">
        <f>I314+I315+I316+I317+I323+I324</f>
        <v>2476411.8299999996</v>
      </c>
      <c r="J313" s="212">
        <f t="shared" ref="J313:AA313" si="165">J314+J315+J316+J317+J323+J324</f>
        <v>479540.97</v>
      </c>
      <c r="K313" s="262">
        <f t="shared" si="165"/>
        <v>80635.790000000008</v>
      </c>
      <c r="L313" s="262">
        <f t="shared" si="165"/>
        <v>127472.22</v>
      </c>
      <c r="M313" s="262">
        <f t="shared" si="165"/>
        <v>271432.96000000002</v>
      </c>
      <c r="N313" s="322">
        <f t="shared" si="165"/>
        <v>331008.76</v>
      </c>
      <c r="O313" s="311">
        <f t="shared" si="165"/>
        <v>98607.86</v>
      </c>
      <c r="P313" s="311">
        <f>P314+P315+P316+P317+P323+P324</f>
        <v>134915.74</v>
      </c>
      <c r="Q313" s="262">
        <f t="shared" si="165"/>
        <v>97485.16</v>
      </c>
      <c r="R313" s="322">
        <f t="shared" si="165"/>
        <v>586032.75999999989</v>
      </c>
      <c r="S313" s="263">
        <f>S314+S315+S316+S317+S323+S324</f>
        <v>81114.41</v>
      </c>
      <c r="T313" s="262">
        <f t="shared" si="165"/>
        <v>127784.5</v>
      </c>
      <c r="U313" s="258">
        <f t="shared" si="165"/>
        <v>377133.85</v>
      </c>
      <c r="V313" s="212">
        <f t="shared" si="165"/>
        <v>1079829.3399999999</v>
      </c>
      <c r="W313" s="262">
        <f t="shared" si="165"/>
        <v>627536.9</v>
      </c>
      <c r="X313" s="262">
        <f t="shared" si="165"/>
        <v>188621.53</v>
      </c>
      <c r="Y313" s="262">
        <f t="shared" si="165"/>
        <v>263670.90999999997</v>
      </c>
      <c r="Z313" s="1020">
        <f t="shared" si="165"/>
        <v>2460609.92</v>
      </c>
      <c r="AA313" s="255">
        <f t="shared" si="165"/>
        <v>2411697.4899999998</v>
      </c>
      <c r="AB313" s="609"/>
      <c r="AC313" s="609"/>
    </row>
    <row r="314" spans="1:29" s="2" customFormat="1" ht="18" x14ac:dyDescent="0.25">
      <c r="A314" s="1983"/>
      <c r="B314" s="114" t="s">
        <v>2</v>
      </c>
      <c r="C314" s="151">
        <v>963</v>
      </c>
      <c r="D314" s="1321" t="s">
        <v>32</v>
      </c>
      <c r="E314" s="1606" t="s">
        <v>33</v>
      </c>
      <c r="F314" s="1321" t="s">
        <v>245</v>
      </c>
      <c r="G314" s="1606" t="s">
        <v>323</v>
      </c>
      <c r="H314" s="1659">
        <v>241</v>
      </c>
      <c r="I314" s="1816">
        <f>J314+N314+R314+V314</f>
        <v>495694.11000000004</v>
      </c>
      <c r="J314" s="1239">
        <f>K314+L314+M314</f>
        <v>110847.51000000001</v>
      </c>
      <c r="K314" s="336">
        <v>25661.040000000001</v>
      </c>
      <c r="L314" s="336">
        <v>51133.51</v>
      </c>
      <c r="M314" s="336">
        <v>34052.959999999999</v>
      </c>
      <c r="N314" s="212">
        <f>O314+P314+Q314</f>
        <v>123873.23999999999</v>
      </c>
      <c r="O314" s="336">
        <v>45675</v>
      </c>
      <c r="P314" s="336">
        <v>5546.46</v>
      </c>
      <c r="Q314" s="336">
        <v>72651.78</v>
      </c>
      <c r="R314" s="212">
        <f>S314+T314+U314</f>
        <v>94463.53</v>
      </c>
      <c r="S314" s="339">
        <v>37998</v>
      </c>
      <c r="T314" s="336">
        <v>20703.52</v>
      </c>
      <c r="U314" s="338">
        <v>35762.01</v>
      </c>
      <c r="V314" s="322">
        <f>W314+X314+Y314</f>
        <v>166509.83000000002</v>
      </c>
      <c r="W314" s="336">
        <v>54438.11</v>
      </c>
      <c r="X314" s="336">
        <v>38900</v>
      </c>
      <c r="Y314" s="336">
        <v>73171.72</v>
      </c>
      <c r="Z314" s="901">
        <v>553470.56999999995</v>
      </c>
      <c r="AA314" s="902">
        <v>553470.56999999995</v>
      </c>
      <c r="AB314" s="609"/>
      <c r="AC314" s="609"/>
    </row>
    <row r="315" spans="1:29" s="2" customFormat="1" ht="18" x14ac:dyDescent="0.25">
      <c r="A315" s="1983"/>
      <c r="B315" s="114" t="s">
        <v>7</v>
      </c>
      <c r="C315" s="151">
        <v>963</v>
      </c>
      <c r="D315" s="1321" t="s">
        <v>32</v>
      </c>
      <c r="E315" s="1606" t="s">
        <v>33</v>
      </c>
      <c r="F315" s="1321" t="s">
        <v>245</v>
      </c>
      <c r="G315" s="1606" t="s">
        <v>324</v>
      </c>
      <c r="H315" s="1659">
        <v>241</v>
      </c>
      <c r="I315" s="1816">
        <f t="shared" ref="I315:I322" si="166">J315+N315+R315+V315</f>
        <v>26122.400000000001</v>
      </c>
      <c r="J315" s="1239">
        <f>K315+L315+M315</f>
        <v>0</v>
      </c>
      <c r="K315" s="336"/>
      <c r="L315" s="337"/>
      <c r="M315" s="336"/>
      <c r="N315" s="322"/>
      <c r="O315" s="336"/>
      <c r="P315" s="336"/>
      <c r="Q315" s="336"/>
      <c r="R315" s="322">
        <f>S315+T315+U315</f>
        <v>26122.400000000001</v>
      </c>
      <c r="S315" s="339"/>
      <c r="T315" s="337"/>
      <c r="U315" s="338">
        <v>26122.400000000001</v>
      </c>
      <c r="V315" s="322"/>
      <c r="W315" s="336"/>
      <c r="X315" s="337"/>
      <c r="Y315" s="336"/>
      <c r="Z315" s="894"/>
      <c r="AA315" s="895"/>
      <c r="AB315" s="609"/>
      <c r="AC315" s="609"/>
    </row>
    <row r="316" spans="1:29" ht="18" x14ac:dyDescent="0.25">
      <c r="A316" s="1983"/>
      <c r="B316" s="114" t="s">
        <v>8</v>
      </c>
      <c r="C316" s="151">
        <v>963</v>
      </c>
      <c r="D316" s="1321" t="s">
        <v>32</v>
      </c>
      <c r="E316" s="1606" t="s">
        <v>33</v>
      </c>
      <c r="F316" s="1321" t="s">
        <v>245</v>
      </c>
      <c r="G316" s="1606" t="s">
        <v>325</v>
      </c>
      <c r="H316" s="1659">
        <v>241</v>
      </c>
      <c r="I316" s="1816">
        <f t="shared" si="166"/>
        <v>155065.57</v>
      </c>
      <c r="J316" s="1239">
        <f>K316+L316+M316</f>
        <v>48944.75</v>
      </c>
      <c r="K316" s="336">
        <v>15431</v>
      </c>
      <c r="L316" s="337">
        <v>15431</v>
      </c>
      <c r="M316" s="336">
        <v>18082.75</v>
      </c>
      <c r="N316" s="322">
        <f>O316+P316+Q316</f>
        <v>17083.52</v>
      </c>
      <c r="O316" s="336">
        <v>5431</v>
      </c>
      <c r="P316" s="336">
        <v>10000</v>
      </c>
      <c r="Q316" s="336">
        <v>1652.52</v>
      </c>
      <c r="R316" s="322">
        <f>S316+T316+U316</f>
        <v>34701.020000000004</v>
      </c>
      <c r="S316" s="339">
        <v>16413.16</v>
      </c>
      <c r="T316" s="337">
        <v>2855.11</v>
      </c>
      <c r="U316" s="338">
        <v>15432.75</v>
      </c>
      <c r="V316" s="322">
        <f>W316+X316+Y316</f>
        <v>54336.28</v>
      </c>
      <c r="W316" s="336">
        <v>13383.1</v>
      </c>
      <c r="X316" s="337">
        <v>17800</v>
      </c>
      <c r="Y316" s="336">
        <v>23153.18</v>
      </c>
      <c r="Z316" s="894">
        <v>172866</v>
      </c>
      <c r="AA316" s="895">
        <v>172866</v>
      </c>
      <c r="AB316" s="609"/>
      <c r="AC316" s="609"/>
    </row>
    <row r="317" spans="1:29" ht="18.75" thickBot="1" x14ac:dyDescent="0.3">
      <c r="A317" s="1983"/>
      <c r="B317" s="731" t="s">
        <v>9</v>
      </c>
      <c r="C317" s="695">
        <v>963</v>
      </c>
      <c r="D317" s="1578" t="s">
        <v>32</v>
      </c>
      <c r="E317" s="1643" t="s">
        <v>33</v>
      </c>
      <c r="F317" s="1578" t="s">
        <v>245</v>
      </c>
      <c r="G317" s="1643" t="s">
        <v>326</v>
      </c>
      <c r="H317" s="1706">
        <v>241</v>
      </c>
      <c r="I317" s="1817">
        <f>I319+I320+I321+I322+I318</f>
        <v>1683044.14</v>
      </c>
      <c r="J317" s="295">
        <f t="shared" ref="J317:AA317" si="167">J319+J320+J321+J322+J318</f>
        <v>319748.70999999996</v>
      </c>
      <c r="K317" s="323">
        <f t="shared" si="167"/>
        <v>39543.75</v>
      </c>
      <c r="L317" s="323">
        <f t="shared" si="167"/>
        <v>60907.71</v>
      </c>
      <c r="M317" s="323">
        <f t="shared" si="167"/>
        <v>219297.25</v>
      </c>
      <c r="N317" s="295">
        <f t="shared" si="167"/>
        <v>184951.14</v>
      </c>
      <c r="O317" s="323">
        <f t="shared" si="167"/>
        <v>47501.86</v>
      </c>
      <c r="P317" s="323">
        <f t="shared" si="167"/>
        <v>119369.28</v>
      </c>
      <c r="Q317" s="323">
        <f t="shared" si="167"/>
        <v>18080</v>
      </c>
      <c r="R317" s="295">
        <f t="shared" si="167"/>
        <v>414870.86999999994</v>
      </c>
      <c r="S317" s="323">
        <f t="shared" si="167"/>
        <v>26703.25</v>
      </c>
      <c r="T317" s="323">
        <f>T319+T320+T321+T322+T318</f>
        <v>88350.93</v>
      </c>
      <c r="U317" s="323">
        <f t="shared" si="167"/>
        <v>299816.69</v>
      </c>
      <c r="V317" s="295">
        <f t="shared" si="167"/>
        <v>763473.41999999993</v>
      </c>
      <c r="W317" s="323">
        <f t="shared" si="167"/>
        <v>465668.04000000004</v>
      </c>
      <c r="X317" s="323">
        <f t="shared" si="167"/>
        <v>131921.53</v>
      </c>
      <c r="Y317" s="323">
        <f t="shared" si="167"/>
        <v>165883.84999999998</v>
      </c>
      <c r="Z317" s="1240">
        <f t="shared" si="167"/>
        <v>1734273.35</v>
      </c>
      <c r="AA317" s="1240">
        <f t="shared" si="167"/>
        <v>1685360.92</v>
      </c>
      <c r="AB317" s="609"/>
      <c r="AC317" s="609"/>
    </row>
    <row r="318" spans="1:29" ht="18" x14ac:dyDescent="0.25">
      <c r="A318" s="1983"/>
      <c r="B318" s="1510" t="s">
        <v>316</v>
      </c>
      <c r="C318" s="887">
        <v>963</v>
      </c>
      <c r="D318" s="1579" t="s">
        <v>32</v>
      </c>
      <c r="E318" s="1598" t="s">
        <v>33</v>
      </c>
      <c r="F318" s="1579" t="s">
        <v>245</v>
      </c>
      <c r="G318" s="1598" t="s">
        <v>355</v>
      </c>
      <c r="H318" s="1692">
        <v>241</v>
      </c>
      <c r="I318" s="1724">
        <f t="shared" si="166"/>
        <v>0</v>
      </c>
      <c r="J318" s="333">
        <f t="shared" ref="J318:J323" si="168">K318+L318+M318</f>
        <v>0</v>
      </c>
      <c r="K318" s="260"/>
      <c r="L318" s="259"/>
      <c r="M318" s="260"/>
      <c r="N318" s="211">
        <f>O318+P318+Q318</f>
        <v>0</v>
      </c>
      <c r="O318" s="260"/>
      <c r="P318" s="260"/>
      <c r="Q318" s="260"/>
      <c r="R318" s="212">
        <f>S318+T318+U318</f>
        <v>0</v>
      </c>
      <c r="S318" s="738"/>
      <c r="T318" s="259"/>
      <c r="U318" s="261"/>
      <c r="V318" s="212">
        <f>W318+X318+Y318</f>
        <v>0</v>
      </c>
      <c r="W318" s="260"/>
      <c r="X318" s="259"/>
      <c r="Y318" s="490"/>
      <c r="Z318" s="1018"/>
      <c r="AA318" s="900"/>
      <c r="AB318" s="609"/>
      <c r="AC318" s="609"/>
    </row>
    <row r="319" spans="1:29" ht="18" x14ac:dyDescent="0.25">
      <c r="A319" s="1983"/>
      <c r="B319" s="50" t="s">
        <v>11</v>
      </c>
      <c r="C319" s="223">
        <v>963</v>
      </c>
      <c r="D319" s="866" t="s">
        <v>32</v>
      </c>
      <c r="E319" s="1588" t="s">
        <v>33</v>
      </c>
      <c r="F319" s="866" t="s">
        <v>245</v>
      </c>
      <c r="G319" s="1588" t="s">
        <v>327</v>
      </c>
      <c r="H319" s="939">
        <v>241</v>
      </c>
      <c r="I319" s="1725">
        <f t="shared" si="166"/>
        <v>1321472</v>
      </c>
      <c r="J319" s="665">
        <f t="shared" si="168"/>
        <v>232808.95999999999</v>
      </c>
      <c r="K319" s="293">
        <v>24163.75</v>
      </c>
      <c r="L319" s="666">
        <v>30728.959999999999</v>
      </c>
      <c r="M319" s="293">
        <v>177916.25</v>
      </c>
      <c r="N319" s="212">
        <f>O319+P319+Q319</f>
        <v>112824.33</v>
      </c>
      <c r="O319" s="293">
        <v>47121.86</v>
      </c>
      <c r="P319" s="293">
        <v>65702.47</v>
      </c>
      <c r="Q319" s="293">
        <v>0</v>
      </c>
      <c r="R319" s="212">
        <f>S319+T319+U319</f>
        <v>364803.68999999994</v>
      </c>
      <c r="S319" s="292">
        <v>18323.25</v>
      </c>
      <c r="T319" s="666">
        <v>82943.78</v>
      </c>
      <c r="U319" s="505">
        <v>263536.65999999997</v>
      </c>
      <c r="V319" s="212">
        <f>W319+X319+Y319</f>
        <v>611035.02</v>
      </c>
      <c r="W319" s="293">
        <v>358288.34</v>
      </c>
      <c r="X319" s="666">
        <v>130844.26</v>
      </c>
      <c r="Y319" s="293">
        <v>121902.42</v>
      </c>
      <c r="Z319" s="901">
        <v>1529273.35</v>
      </c>
      <c r="AA319" s="902">
        <v>1480360.92</v>
      </c>
      <c r="AB319" s="609"/>
      <c r="AC319" s="609"/>
    </row>
    <row r="320" spans="1:29" s="2" customFormat="1" ht="18" x14ac:dyDescent="0.25">
      <c r="A320" s="1983"/>
      <c r="B320" s="71" t="s">
        <v>12</v>
      </c>
      <c r="C320" s="151">
        <v>963</v>
      </c>
      <c r="D320" s="1321" t="s">
        <v>32</v>
      </c>
      <c r="E320" s="1606" t="s">
        <v>33</v>
      </c>
      <c r="F320" s="1321" t="s">
        <v>245</v>
      </c>
      <c r="G320" s="1606" t="s">
        <v>328</v>
      </c>
      <c r="H320" s="1659">
        <v>241</v>
      </c>
      <c r="I320" s="1816">
        <f t="shared" si="166"/>
        <v>0</v>
      </c>
      <c r="J320" s="1239">
        <f t="shared" si="168"/>
        <v>0</v>
      </c>
      <c r="K320" s="336"/>
      <c r="L320" s="337"/>
      <c r="M320" s="336"/>
      <c r="N320" s="322"/>
      <c r="O320" s="336"/>
      <c r="P320" s="336"/>
      <c r="Q320" s="336"/>
      <c r="R320" s="322"/>
      <c r="S320" s="339"/>
      <c r="T320" s="337"/>
      <c r="U320" s="338"/>
      <c r="V320" s="322"/>
      <c r="W320" s="336"/>
      <c r="X320" s="337"/>
      <c r="Y320" s="336"/>
      <c r="Z320" s="894"/>
      <c r="AA320" s="895"/>
      <c r="AB320" s="609"/>
      <c r="AC320" s="609"/>
    </row>
    <row r="321" spans="1:29" ht="18" x14ac:dyDescent="0.25">
      <c r="A321" s="1983"/>
      <c r="B321" s="71" t="s">
        <v>301</v>
      </c>
      <c r="C321" s="151">
        <v>963</v>
      </c>
      <c r="D321" s="1321" t="s">
        <v>32</v>
      </c>
      <c r="E321" s="1606" t="s">
        <v>33</v>
      </c>
      <c r="F321" s="1321" t="s">
        <v>245</v>
      </c>
      <c r="G321" s="1606" t="s">
        <v>329</v>
      </c>
      <c r="H321" s="1659">
        <v>241</v>
      </c>
      <c r="I321" s="1816">
        <f t="shared" si="166"/>
        <v>183174.49</v>
      </c>
      <c r="J321" s="1239">
        <f t="shared" si="168"/>
        <v>1140</v>
      </c>
      <c r="K321" s="336">
        <v>380</v>
      </c>
      <c r="L321" s="337">
        <v>380</v>
      </c>
      <c r="M321" s="336">
        <v>380</v>
      </c>
      <c r="N321" s="322">
        <f>O321+P321+Q321</f>
        <v>49281.06</v>
      </c>
      <c r="O321" s="336">
        <v>380</v>
      </c>
      <c r="P321" s="338">
        <v>48521.06</v>
      </c>
      <c r="Q321" s="336">
        <v>380</v>
      </c>
      <c r="R321" s="322">
        <f>S321+T321+U321</f>
        <v>30760</v>
      </c>
      <c r="S321" s="336">
        <v>380</v>
      </c>
      <c r="T321" s="337">
        <v>380</v>
      </c>
      <c r="U321" s="336">
        <v>30000</v>
      </c>
      <c r="V321" s="322">
        <f>W321+X321+Y321</f>
        <v>101993.43</v>
      </c>
      <c r="W321" s="336">
        <v>99734</v>
      </c>
      <c r="X321" s="337">
        <v>380</v>
      </c>
      <c r="Y321" s="336">
        <v>1879.43</v>
      </c>
      <c r="Z321" s="894">
        <v>5000</v>
      </c>
      <c r="AA321" s="895">
        <v>5000</v>
      </c>
      <c r="AB321" s="609"/>
      <c r="AC321" s="609"/>
    </row>
    <row r="322" spans="1:29" ht="18" x14ac:dyDescent="0.25">
      <c r="A322" s="1983"/>
      <c r="B322" s="71" t="s">
        <v>302</v>
      </c>
      <c r="C322" s="151">
        <v>963</v>
      </c>
      <c r="D322" s="1321" t="s">
        <v>32</v>
      </c>
      <c r="E322" s="1606" t="s">
        <v>33</v>
      </c>
      <c r="F322" s="1321" t="s">
        <v>245</v>
      </c>
      <c r="G322" s="1606" t="s">
        <v>330</v>
      </c>
      <c r="H322" s="1659">
        <v>241</v>
      </c>
      <c r="I322" s="1816">
        <f t="shared" si="166"/>
        <v>178397.65</v>
      </c>
      <c r="J322" s="1239">
        <f t="shared" si="168"/>
        <v>85799.75</v>
      </c>
      <c r="K322" s="336">
        <v>15000</v>
      </c>
      <c r="L322" s="337">
        <v>29798.75</v>
      </c>
      <c r="M322" s="336">
        <v>41001</v>
      </c>
      <c r="N322" s="322">
        <f>O322+P322+Q322</f>
        <v>22845.75</v>
      </c>
      <c r="O322" s="336">
        <v>0</v>
      </c>
      <c r="P322" s="336">
        <v>5145.75</v>
      </c>
      <c r="Q322" s="336">
        <v>17700</v>
      </c>
      <c r="R322" s="322">
        <f>S322+T322+U322</f>
        <v>19307.18</v>
      </c>
      <c r="S322" s="339">
        <v>8000</v>
      </c>
      <c r="T322" s="337">
        <v>5027.1499999999996</v>
      </c>
      <c r="U322" s="338">
        <v>6280.03</v>
      </c>
      <c r="V322" s="322">
        <f>W322+X322+Y322</f>
        <v>50444.97</v>
      </c>
      <c r="W322" s="336">
        <v>7645.7</v>
      </c>
      <c r="X322" s="337">
        <v>697.27</v>
      </c>
      <c r="Y322" s="336">
        <v>42102</v>
      </c>
      <c r="Z322" s="894">
        <v>200000</v>
      </c>
      <c r="AA322" s="895">
        <v>200000</v>
      </c>
      <c r="AB322" s="609"/>
      <c r="AC322" s="609"/>
    </row>
    <row r="323" spans="1:29" ht="18" x14ac:dyDescent="0.25">
      <c r="A323" s="1983"/>
      <c r="B323" s="71" t="s">
        <v>14</v>
      </c>
      <c r="C323" s="151">
        <v>963</v>
      </c>
      <c r="D323" s="1321" t="s">
        <v>32</v>
      </c>
      <c r="E323" s="1606" t="s">
        <v>33</v>
      </c>
      <c r="F323" s="1321" t="s">
        <v>245</v>
      </c>
      <c r="G323" s="1606" t="s">
        <v>331</v>
      </c>
      <c r="H323" s="1659">
        <v>241</v>
      </c>
      <c r="I323" s="1816">
        <f>J323+N323+R323+V323</f>
        <v>5650</v>
      </c>
      <c r="J323" s="1239">
        <f t="shared" si="168"/>
        <v>0</v>
      </c>
      <c r="K323" s="336">
        <v>0</v>
      </c>
      <c r="L323" s="337">
        <v>0</v>
      </c>
      <c r="M323" s="336"/>
      <c r="N323" s="322"/>
      <c r="O323" s="336"/>
      <c r="P323" s="336"/>
      <c r="Q323" s="336"/>
      <c r="R323" s="322"/>
      <c r="S323" s="339"/>
      <c r="T323" s="337"/>
      <c r="U323" s="338"/>
      <c r="V323" s="322">
        <f>W323+X323+Y323</f>
        <v>5650</v>
      </c>
      <c r="W323" s="336">
        <v>5650</v>
      </c>
      <c r="X323" s="337"/>
      <c r="Y323" s="336"/>
      <c r="Z323" s="894"/>
      <c r="AA323" s="895"/>
      <c r="AB323" s="609"/>
      <c r="AC323" s="609"/>
    </row>
    <row r="324" spans="1:29" ht="18" x14ac:dyDescent="0.25">
      <c r="A324" s="1983"/>
      <c r="B324" s="121" t="s">
        <v>15</v>
      </c>
      <c r="C324" s="67">
        <v>963</v>
      </c>
      <c r="D324" s="1540" t="s">
        <v>32</v>
      </c>
      <c r="E324" s="1609" t="s">
        <v>33</v>
      </c>
      <c r="F324" s="1540" t="s">
        <v>245</v>
      </c>
      <c r="G324" s="1609" t="s">
        <v>332</v>
      </c>
      <c r="H324" s="1664">
        <v>241</v>
      </c>
      <c r="I324" s="1816">
        <f t="shared" ref="I324:Y324" si="169">I325+I326</f>
        <v>110835.61</v>
      </c>
      <c r="J324" s="1239">
        <f t="shared" si="169"/>
        <v>0</v>
      </c>
      <c r="K324" s="1241">
        <f t="shared" si="169"/>
        <v>0</v>
      </c>
      <c r="L324" s="1241">
        <f t="shared" si="169"/>
        <v>0</v>
      </c>
      <c r="M324" s="1241">
        <f t="shared" si="169"/>
        <v>0</v>
      </c>
      <c r="N324" s="322">
        <f t="shared" si="169"/>
        <v>5100.8599999999997</v>
      </c>
      <c r="O324" s="311">
        <f t="shared" si="169"/>
        <v>0</v>
      </c>
      <c r="P324" s="311">
        <f t="shared" si="169"/>
        <v>0</v>
      </c>
      <c r="Q324" s="1241">
        <f t="shared" si="169"/>
        <v>5100.8599999999997</v>
      </c>
      <c r="R324" s="322">
        <f t="shared" si="169"/>
        <v>15874.94</v>
      </c>
      <c r="S324" s="1242">
        <f t="shared" si="169"/>
        <v>0</v>
      </c>
      <c r="T324" s="1241">
        <f t="shared" si="169"/>
        <v>15874.94</v>
      </c>
      <c r="U324" s="1243">
        <f t="shared" si="169"/>
        <v>0</v>
      </c>
      <c r="V324" s="322">
        <f t="shared" si="169"/>
        <v>89859.81</v>
      </c>
      <c r="W324" s="1241">
        <f t="shared" si="169"/>
        <v>88397.65</v>
      </c>
      <c r="X324" s="1241">
        <f t="shared" si="169"/>
        <v>0</v>
      </c>
      <c r="Y324" s="1241">
        <f t="shared" si="169"/>
        <v>1462.16</v>
      </c>
      <c r="Z324" s="1244"/>
      <c r="AA324" s="1105"/>
      <c r="AB324" s="609"/>
      <c r="AC324" s="609"/>
    </row>
    <row r="325" spans="1:29" ht="18" x14ac:dyDescent="0.25">
      <c r="A325" s="1983"/>
      <c r="B325" s="71" t="s">
        <v>16</v>
      </c>
      <c r="C325" s="72">
        <v>963</v>
      </c>
      <c r="D325" s="1321" t="s">
        <v>32</v>
      </c>
      <c r="E325" s="1606" t="s">
        <v>33</v>
      </c>
      <c r="F325" s="1321" t="s">
        <v>245</v>
      </c>
      <c r="G325" s="1606" t="s">
        <v>333</v>
      </c>
      <c r="H325" s="1659">
        <v>241</v>
      </c>
      <c r="I325" s="1816">
        <f>J325+N325+R325+V325</f>
        <v>50578</v>
      </c>
      <c r="J325" s="1239">
        <f>K325+L325+M325</f>
        <v>0</v>
      </c>
      <c r="K325" s="416"/>
      <c r="L325" s="337"/>
      <c r="M325" s="416"/>
      <c r="N325" s="1104"/>
      <c r="O325" s="336"/>
      <c r="P325" s="336"/>
      <c r="Q325" s="416"/>
      <c r="R325" s="1104">
        <f>S325+T325+U325</f>
        <v>0</v>
      </c>
      <c r="S325" s="517"/>
      <c r="T325" s="337"/>
      <c r="U325" s="514">
        <v>0</v>
      </c>
      <c r="V325" s="1104">
        <f>W325+X325+Y325</f>
        <v>50578</v>
      </c>
      <c r="W325" s="416">
        <v>50578</v>
      </c>
      <c r="X325" s="337"/>
      <c r="Y325" s="416"/>
      <c r="Z325" s="894"/>
      <c r="AA325" s="895"/>
      <c r="AB325" s="609"/>
      <c r="AC325" s="609"/>
    </row>
    <row r="326" spans="1:29" ht="18.75" thickBot="1" x14ac:dyDescent="0.3">
      <c r="A326" s="1982"/>
      <c r="B326" s="51" t="s">
        <v>18</v>
      </c>
      <c r="C326" s="106">
        <v>963</v>
      </c>
      <c r="D326" s="1580" t="s">
        <v>32</v>
      </c>
      <c r="E326" s="1599" t="s">
        <v>33</v>
      </c>
      <c r="F326" s="1580" t="s">
        <v>245</v>
      </c>
      <c r="G326" s="1599" t="s">
        <v>334</v>
      </c>
      <c r="H326" s="1665">
        <v>241</v>
      </c>
      <c r="I326" s="1817">
        <f>J326+N326+R326+V326</f>
        <v>60257.61</v>
      </c>
      <c r="J326" s="1511">
        <f>K326+L326+M326</f>
        <v>0</v>
      </c>
      <c r="K326" s="296"/>
      <c r="L326" s="297"/>
      <c r="M326" s="296"/>
      <c r="N326" s="295">
        <f>O326+P326+Q326</f>
        <v>5100.8599999999997</v>
      </c>
      <c r="O326" s="296"/>
      <c r="P326" s="416">
        <v>0</v>
      </c>
      <c r="Q326" s="296">
        <v>5100.8599999999997</v>
      </c>
      <c r="R326" s="295">
        <f>S326+T326+U326</f>
        <v>15874.94</v>
      </c>
      <c r="S326" s="299"/>
      <c r="T326" s="337">
        <v>15874.94</v>
      </c>
      <c r="U326" s="298">
        <v>0</v>
      </c>
      <c r="V326" s="295">
        <f>W326+X326+Y326</f>
        <v>39281.810000000005</v>
      </c>
      <c r="W326" s="296">
        <v>37819.65</v>
      </c>
      <c r="X326" s="337">
        <v>0</v>
      </c>
      <c r="Y326" s="296">
        <v>1462.16</v>
      </c>
      <c r="Z326" s="1046"/>
      <c r="AA326" s="1047"/>
      <c r="AB326" s="609"/>
      <c r="AC326" s="609"/>
    </row>
    <row r="327" spans="1:29" ht="3" customHeight="1" thickBot="1" x14ac:dyDescent="0.3">
      <c r="A327" s="92"/>
      <c r="B327" s="92"/>
      <c r="C327" s="243"/>
      <c r="D327" s="1581"/>
      <c r="E327" s="1644"/>
      <c r="F327" s="1679"/>
      <c r="G327" s="1644"/>
      <c r="H327" s="1679"/>
      <c r="I327" s="1818"/>
      <c r="J327" s="482"/>
      <c r="K327" s="373"/>
      <c r="L327" s="373"/>
      <c r="M327" s="373"/>
      <c r="N327" s="860"/>
      <c r="O327" s="373"/>
      <c r="P327" s="373"/>
      <c r="Q327" s="373"/>
      <c r="R327" s="482"/>
      <c r="S327" s="757"/>
      <c r="T327" s="373"/>
      <c r="U327" s="374"/>
      <c r="V327" s="513"/>
      <c r="W327" s="373"/>
      <c r="X327" s="374"/>
      <c r="Y327" s="373"/>
      <c r="Z327" s="837"/>
      <c r="AA327" s="838"/>
      <c r="AB327" s="609"/>
      <c r="AC327" s="609"/>
    </row>
    <row r="328" spans="1:29" ht="47.25" customHeight="1" thickBot="1" x14ac:dyDescent="0.3">
      <c r="A328" s="956" t="s">
        <v>43</v>
      </c>
      <c r="B328" s="961" t="s">
        <v>246</v>
      </c>
      <c r="C328" s="962">
        <v>963</v>
      </c>
      <c r="D328" s="956" t="s">
        <v>32</v>
      </c>
      <c r="E328" s="958" t="s">
        <v>33</v>
      </c>
      <c r="F328" s="1576" t="s">
        <v>244</v>
      </c>
      <c r="G328" s="958" t="s">
        <v>29</v>
      </c>
      <c r="H328" s="1576" t="s">
        <v>100</v>
      </c>
      <c r="I328" s="1732">
        <f>I329</f>
        <v>218547.52999999997</v>
      </c>
      <c r="J328" s="959">
        <f t="shared" ref="J328:AA328" si="170">J329</f>
        <v>64449</v>
      </c>
      <c r="K328" s="959">
        <f t="shared" si="170"/>
        <v>21483</v>
      </c>
      <c r="L328" s="959">
        <f t="shared" si="170"/>
        <v>21483</v>
      </c>
      <c r="M328" s="959">
        <f t="shared" si="170"/>
        <v>21483</v>
      </c>
      <c r="N328" s="959">
        <f t="shared" si="170"/>
        <v>70115.56</v>
      </c>
      <c r="O328" s="959">
        <f t="shared" si="170"/>
        <v>21483</v>
      </c>
      <c r="P328" s="959">
        <f t="shared" si="170"/>
        <v>25927</v>
      </c>
      <c r="Q328" s="959">
        <f t="shared" si="170"/>
        <v>22705.56</v>
      </c>
      <c r="R328" s="959">
        <f t="shared" si="170"/>
        <v>67632.789999999994</v>
      </c>
      <c r="S328" s="959">
        <f t="shared" si="170"/>
        <v>24624.510000000002</v>
      </c>
      <c r="T328" s="959">
        <f t="shared" si="170"/>
        <v>1450.4</v>
      </c>
      <c r="U328" s="959">
        <f t="shared" si="170"/>
        <v>41557.879999999997</v>
      </c>
      <c r="V328" s="959">
        <f t="shared" si="170"/>
        <v>16350.18</v>
      </c>
      <c r="W328" s="959">
        <f t="shared" si="170"/>
        <v>7732.82</v>
      </c>
      <c r="X328" s="959">
        <f t="shared" si="170"/>
        <v>7200.2999999999993</v>
      </c>
      <c r="Y328" s="959">
        <f t="shared" si="170"/>
        <v>1417.06</v>
      </c>
      <c r="Z328" s="959">
        <f t="shared" si="170"/>
        <v>329796</v>
      </c>
      <c r="AA328" s="959">
        <f t="shared" si="170"/>
        <v>329796</v>
      </c>
      <c r="AB328" s="609"/>
      <c r="AC328" s="609"/>
    </row>
    <row r="329" spans="1:29" s="2" customFormat="1" ht="87.75" customHeight="1" x14ac:dyDescent="0.25">
      <c r="A329" s="1991" t="s">
        <v>43</v>
      </c>
      <c r="B329" s="404" t="s">
        <v>283</v>
      </c>
      <c r="C329" s="496" t="s">
        <v>112</v>
      </c>
      <c r="D329" s="1516" t="s">
        <v>32</v>
      </c>
      <c r="E329" s="496" t="s">
        <v>33</v>
      </c>
      <c r="F329" s="705" t="s">
        <v>244</v>
      </c>
      <c r="G329" s="496" t="s">
        <v>214</v>
      </c>
      <c r="H329" s="705" t="s">
        <v>29</v>
      </c>
      <c r="I329" s="1724">
        <f>I330</f>
        <v>218547.52999999997</v>
      </c>
      <c r="J329" s="211">
        <f t="shared" ref="J329:Z329" si="171">J330</f>
        <v>64449</v>
      </c>
      <c r="K329" s="260">
        <f t="shared" si="171"/>
        <v>21483</v>
      </c>
      <c r="L329" s="260">
        <f t="shared" si="171"/>
        <v>21483</v>
      </c>
      <c r="M329" s="260">
        <f t="shared" si="171"/>
        <v>21483</v>
      </c>
      <c r="N329" s="211">
        <f t="shared" si="171"/>
        <v>70115.56</v>
      </c>
      <c r="O329" s="260">
        <f t="shared" si="171"/>
        <v>21483</v>
      </c>
      <c r="P329" s="260">
        <f t="shared" si="171"/>
        <v>25927</v>
      </c>
      <c r="Q329" s="260">
        <f t="shared" si="171"/>
        <v>22705.56</v>
      </c>
      <c r="R329" s="211">
        <f t="shared" si="171"/>
        <v>67632.789999999994</v>
      </c>
      <c r="S329" s="260">
        <f t="shared" si="171"/>
        <v>24624.510000000002</v>
      </c>
      <c r="T329" s="260">
        <f t="shared" si="171"/>
        <v>1450.4</v>
      </c>
      <c r="U329" s="260">
        <f t="shared" si="171"/>
        <v>41557.879999999997</v>
      </c>
      <c r="V329" s="211">
        <f t="shared" si="171"/>
        <v>16350.18</v>
      </c>
      <c r="W329" s="260">
        <f t="shared" si="171"/>
        <v>7732.82</v>
      </c>
      <c r="X329" s="260">
        <f t="shared" si="171"/>
        <v>7200.2999999999993</v>
      </c>
      <c r="Y329" s="260">
        <f t="shared" si="171"/>
        <v>1417.06</v>
      </c>
      <c r="Z329" s="900">
        <f t="shared" si="171"/>
        <v>329796</v>
      </c>
      <c r="AA329" s="900">
        <f>AA330</f>
        <v>329796</v>
      </c>
      <c r="AB329" s="609"/>
      <c r="AC329" s="609"/>
    </row>
    <row r="330" spans="1:29" s="2" customFormat="1" ht="17.25" customHeight="1" x14ac:dyDescent="0.25">
      <c r="A330" s="1983"/>
      <c r="B330" s="244" t="s">
        <v>53</v>
      </c>
      <c r="C330" s="220">
        <v>963</v>
      </c>
      <c r="D330" s="675" t="s">
        <v>32</v>
      </c>
      <c r="E330" s="1586" t="s">
        <v>33</v>
      </c>
      <c r="F330" s="675" t="s">
        <v>244</v>
      </c>
      <c r="G330" s="1586" t="s">
        <v>214</v>
      </c>
      <c r="H330" s="675" t="s">
        <v>55</v>
      </c>
      <c r="I330" s="1725">
        <f>I331</f>
        <v>218547.52999999997</v>
      </c>
      <c r="J330" s="212">
        <f t="shared" ref="J330:AA330" si="172">J331</f>
        <v>64449</v>
      </c>
      <c r="K330" s="262">
        <f t="shared" si="172"/>
        <v>21483</v>
      </c>
      <c r="L330" s="262">
        <f t="shared" si="172"/>
        <v>21483</v>
      </c>
      <c r="M330" s="262">
        <f t="shared" si="172"/>
        <v>21483</v>
      </c>
      <c r="N330" s="212">
        <f t="shared" si="172"/>
        <v>70115.56</v>
      </c>
      <c r="O330" s="262">
        <f t="shared" si="172"/>
        <v>21483</v>
      </c>
      <c r="P330" s="262">
        <f t="shared" si="172"/>
        <v>25927</v>
      </c>
      <c r="Q330" s="262">
        <f t="shared" si="172"/>
        <v>22705.56</v>
      </c>
      <c r="R330" s="212">
        <f t="shared" si="172"/>
        <v>67632.789999999994</v>
      </c>
      <c r="S330" s="262">
        <f t="shared" si="172"/>
        <v>24624.510000000002</v>
      </c>
      <c r="T330" s="262">
        <f t="shared" si="172"/>
        <v>1450.4</v>
      </c>
      <c r="U330" s="262">
        <f t="shared" si="172"/>
        <v>41557.879999999997</v>
      </c>
      <c r="V330" s="212">
        <f t="shared" si="172"/>
        <v>16350.18</v>
      </c>
      <c r="W330" s="262">
        <f t="shared" si="172"/>
        <v>7732.82</v>
      </c>
      <c r="X330" s="262">
        <f t="shared" si="172"/>
        <v>7200.2999999999993</v>
      </c>
      <c r="Y330" s="262">
        <f t="shared" si="172"/>
        <v>1417.06</v>
      </c>
      <c r="Z330" s="255">
        <f t="shared" si="172"/>
        <v>329796</v>
      </c>
      <c r="AA330" s="255">
        <f t="shared" si="172"/>
        <v>329796</v>
      </c>
      <c r="AB330" s="609"/>
      <c r="AC330" s="609"/>
    </row>
    <row r="331" spans="1:29" s="2" customFormat="1" ht="28.5" customHeight="1" x14ac:dyDescent="0.25">
      <c r="A331" s="1983"/>
      <c r="B331" s="244" t="s">
        <v>368</v>
      </c>
      <c r="C331" s="220">
        <v>963</v>
      </c>
      <c r="D331" s="675" t="s">
        <v>32</v>
      </c>
      <c r="E331" s="1586" t="s">
        <v>33</v>
      </c>
      <c r="F331" s="675" t="s">
        <v>244</v>
      </c>
      <c r="G331" s="1586" t="s">
        <v>214</v>
      </c>
      <c r="H331" s="675" t="s">
        <v>369</v>
      </c>
      <c r="I331" s="1725">
        <f>I332</f>
        <v>218547.52999999997</v>
      </c>
      <c r="J331" s="212">
        <f t="shared" ref="J331:AA331" si="173">J332</f>
        <v>64449</v>
      </c>
      <c r="K331" s="262">
        <f t="shared" si="173"/>
        <v>21483</v>
      </c>
      <c r="L331" s="262">
        <f t="shared" si="173"/>
        <v>21483</v>
      </c>
      <c r="M331" s="262">
        <f t="shared" si="173"/>
        <v>21483</v>
      </c>
      <c r="N331" s="212">
        <f t="shared" si="173"/>
        <v>70115.56</v>
      </c>
      <c r="O331" s="262">
        <f t="shared" si="173"/>
        <v>21483</v>
      </c>
      <c r="P331" s="262">
        <f t="shared" si="173"/>
        <v>25927</v>
      </c>
      <c r="Q331" s="262">
        <f t="shared" si="173"/>
        <v>22705.56</v>
      </c>
      <c r="R331" s="212">
        <f t="shared" si="173"/>
        <v>67632.789999999994</v>
      </c>
      <c r="S331" s="262">
        <f t="shared" si="173"/>
        <v>24624.510000000002</v>
      </c>
      <c r="T331" s="262">
        <f t="shared" si="173"/>
        <v>1450.4</v>
      </c>
      <c r="U331" s="262">
        <f t="shared" si="173"/>
        <v>41557.879999999997</v>
      </c>
      <c r="V331" s="212">
        <f t="shared" si="173"/>
        <v>16350.18</v>
      </c>
      <c r="W331" s="262">
        <f t="shared" si="173"/>
        <v>7732.82</v>
      </c>
      <c r="X331" s="262">
        <f t="shared" si="173"/>
        <v>7200.2999999999993</v>
      </c>
      <c r="Y331" s="262">
        <f t="shared" si="173"/>
        <v>1417.06</v>
      </c>
      <c r="Z331" s="255">
        <f t="shared" si="173"/>
        <v>329796</v>
      </c>
      <c r="AA331" s="255">
        <f t="shared" si="173"/>
        <v>329796</v>
      </c>
      <c r="AB331" s="609"/>
      <c r="AC331" s="609"/>
    </row>
    <row r="332" spans="1:29" s="2" customFormat="1" ht="48" customHeight="1" x14ac:dyDescent="0.25">
      <c r="A332" s="1983"/>
      <c r="B332" s="1407" t="s">
        <v>317</v>
      </c>
      <c r="C332" s="1408">
        <v>963</v>
      </c>
      <c r="D332" s="1540" t="s">
        <v>32</v>
      </c>
      <c r="E332" s="1609" t="s">
        <v>33</v>
      </c>
      <c r="F332" s="1540" t="s">
        <v>244</v>
      </c>
      <c r="G332" s="1609" t="s">
        <v>214</v>
      </c>
      <c r="H332" s="1540" t="s">
        <v>100</v>
      </c>
      <c r="I332" s="1816">
        <f t="shared" ref="I332:AA332" si="174">I333+I334+I335+I336+I341+I342</f>
        <v>218547.52999999997</v>
      </c>
      <c r="J332" s="322">
        <f t="shared" si="174"/>
        <v>64449</v>
      </c>
      <c r="K332" s="311">
        <f t="shared" si="174"/>
        <v>21483</v>
      </c>
      <c r="L332" s="311">
        <f t="shared" si="174"/>
        <v>21483</v>
      </c>
      <c r="M332" s="311">
        <f t="shared" si="174"/>
        <v>21483</v>
      </c>
      <c r="N332" s="322">
        <f t="shared" si="174"/>
        <v>70115.56</v>
      </c>
      <c r="O332" s="311">
        <f t="shared" si="174"/>
        <v>21483</v>
      </c>
      <c r="P332" s="311">
        <f t="shared" si="174"/>
        <v>25927</v>
      </c>
      <c r="Q332" s="311">
        <f t="shared" si="174"/>
        <v>22705.56</v>
      </c>
      <c r="R332" s="322">
        <f t="shared" si="174"/>
        <v>67632.789999999994</v>
      </c>
      <c r="S332" s="742">
        <f t="shared" si="174"/>
        <v>24624.510000000002</v>
      </c>
      <c r="T332" s="311">
        <f t="shared" si="174"/>
        <v>1450.4</v>
      </c>
      <c r="U332" s="267">
        <f t="shared" si="174"/>
        <v>41557.879999999997</v>
      </c>
      <c r="V332" s="322">
        <f t="shared" si="174"/>
        <v>16350.18</v>
      </c>
      <c r="W332" s="311">
        <f t="shared" si="174"/>
        <v>7732.82</v>
      </c>
      <c r="X332" s="311">
        <f t="shared" si="174"/>
        <v>7200.2999999999993</v>
      </c>
      <c r="Y332" s="311">
        <f t="shared" si="174"/>
        <v>1417.06</v>
      </c>
      <c r="Z332" s="1248">
        <f t="shared" si="174"/>
        <v>329796</v>
      </c>
      <c r="AA332" s="1249">
        <f t="shared" si="174"/>
        <v>329796</v>
      </c>
      <c r="AB332" s="609"/>
      <c r="AC332" s="609"/>
    </row>
    <row r="333" spans="1:29" s="2" customFormat="1" ht="18" customHeight="1" x14ac:dyDescent="0.25">
      <c r="A333" s="1983"/>
      <c r="B333" s="71" t="s">
        <v>2</v>
      </c>
      <c r="C333" s="151">
        <v>963</v>
      </c>
      <c r="D333" s="1518" t="s">
        <v>32</v>
      </c>
      <c r="E333" s="1587" t="s">
        <v>33</v>
      </c>
      <c r="F333" s="1321" t="s">
        <v>244</v>
      </c>
      <c r="G333" s="1587" t="s">
        <v>323</v>
      </c>
      <c r="H333" s="680">
        <v>241</v>
      </c>
      <c r="I333" s="1729">
        <f t="shared" ref="I333:I341" si="175">J333+N333+R333+V333</f>
        <v>134895.10999999999</v>
      </c>
      <c r="J333" s="1033">
        <f>K333+L333+M333</f>
        <v>49500</v>
      </c>
      <c r="K333" s="156">
        <v>16500</v>
      </c>
      <c r="L333" s="98">
        <v>16500</v>
      </c>
      <c r="M333" s="222">
        <v>16500</v>
      </c>
      <c r="N333" s="1033">
        <f>O333+P333+Q333</f>
        <v>49500</v>
      </c>
      <c r="O333" s="98">
        <v>16500</v>
      </c>
      <c r="P333" s="98">
        <v>16500</v>
      </c>
      <c r="Q333" s="222">
        <v>16500</v>
      </c>
      <c r="R333" s="1033">
        <f>S333+T333+U333</f>
        <v>28737</v>
      </c>
      <c r="S333" s="156">
        <v>16500</v>
      </c>
      <c r="T333" s="98"/>
      <c r="U333" s="222">
        <v>12237</v>
      </c>
      <c r="V333" s="1033">
        <f>W333+X333+Y333</f>
        <v>7158.11</v>
      </c>
      <c r="W333" s="156"/>
      <c r="X333" s="98">
        <v>7158.11</v>
      </c>
      <c r="Y333" s="222">
        <v>0</v>
      </c>
      <c r="Z333" s="894">
        <v>198000</v>
      </c>
      <c r="AA333" s="895">
        <v>198000</v>
      </c>
      <c r="AB333" s="609"/>
      <c r="AC333" s="609"/>
    </row>
    <row r="334" spans="1:29" ht="15" customHeight="1" x14ac:dyDescent="0.25">
      <c r="A334" s="1983"/>
      <c r="B334" s="50" t="s">
        <v>7</v>
      </c>
      <c r="C334" s="223">
        <v>963</v>
      </c>
      <c r="D334" s="1460" t="s">
        <v>32</v>
      </c>
      <c r="E334" s="1475" t="s">
        <v>33</v>
      </c>
      <c r="F334" s="866" t="s">
        <v>244</v>
      </c>
      <c r="G334" s="1475" t="s">
        <v>324</v>
      </c>
      <c r="H334" s="907">
        <v>241</v>
      </c>
      <c r="I334" s="1738">
        <f t="shared" si="175"/>
        <v>23940.799999999999</v>
      </c>
      <c r="J334" s="1163"/>
      <c r="K334" s="1409"/>
      <c r="L334" s="1410"/>
      <c r="M334" s="1411"/>
      <c r="N334" s="1163"/>
      <c r="O334" s="1410"/>
      <c r="P334" s="1410"/>
      <c r="Q334" s="1410"/>
      <c r="R334" s="1163">
        <f>S334+T334+U334</f>
        <v>23940.799999999999</v>
      </c>
      <c r="S334" s="1409"/>
      <c r="T334" s="1410"/>
      <c r="U334" s="1409">
        <v>23940.799999999999</v>
      </c>
      <c r="V334" s="1175"/>
      <c r="W334" s="1412"/>
      <c r="X334" s="1410"/>
      <c r="Y334" s="1410"/>
      <c r="Z334" s="901"/>
      <c r="AA334" s="902"/>
      <c r="AB334" s="609"/>
      <c r="AC334" s="609"/>
    </row>
    <row r="335" spans="1:29" ht="15" customHeight="1" x14ac:dyDescent="0.25">
      <c r="A335" s="1983"/>
      <c r="B335" s="71" t="s">
        <v>8</v>
      </c>
      <c r="C335" s="151">
        <v>963</v>
      </c>
      <c r="D335" s="1518" t="s">
        <v>32</v>
      </c>
      <c r="E335" s="1587" t="s">
        <v>33</v>
      </c>
      <c r="F335" s="1321" t="s">
        <v>244</v>
      </c>
      <c r="G335" s="1587" t="s">
        <v>325</v>
      </c>
      <c r="H335" s="680">
        <v>241</v>
      </c>
      <c r="I335" s="1729">
        <f t="shared" si="175"/>
        <v>37886.589999999997</v>
      </c>
      <c r="J335" s="1033">
        <f>K335+L335+M335</f>
        <v>14949</v>
      </c>
      <c r="K335" s="156">
        <v>4983</v>
      </c>
      <c r="L335" s="98">
        <v>4983</v>
      </c>
      <c r="M335" s="222">
        <v>4983</v>
      </c>
      <c r="N335" s="1033">
        <f>O335+P335+Q335</f>
        <v>14949</v>
      </c>
      <c r="O335" s="98">
        <v>4983</v>
      </c>
      <c r="P335" s="98">
        <v>4983</v>
      </c>
      <c r="Q335" s="222">
        <v>4983</v>
      </c>
      <c r="R335" s="1033">
        <f>S335+T335+U335</f>
        <v>7988.59</v>
      </c>
      <c r="S335" s="156">
        <v>4983</v>
      </c>
      <c r="T335" s="98"/>
      <c r="U335" s="222">
        <v>3005.59</v>
      </c>
      <c r="V335" s="1033">
        <f>W335+X335+Y335</f>
        <v>0</v>
      </c>
      <c r="W335" s="156"/>
      <c r="X335" s="98"/>
      <c r="Y335" s="222"/>
      <c r="Z335" s="894">
        <v>59796</v>
      </c>
      <c r="AA335" s="895">
        <v>59796</v>
      </c>
      <c r="AB335" s="609"/>
      <c r="AC335" s="609"/>
    </row>
    <row r="336" spans="1:29" ht="15" customHeight="1" x14ac:dyDescent="0.25">
      <c r="A336" s="1983"/>
      <c r="B336" s="69" t="s">
        <v>9</v>
      </c>
      <c r="C336" s="603">
        <v>963</v>
      </c>
      <c r="D336" s="1540" t="s">
        <v>32</v>
      </c>
      <c r="E336" s="1609" t="s">
        <v>33</v>
      </c>
      <c r="F336" s="1540" t="s">
        <v>244</v>
      </c>
      <c r="G336" s="1609" t="s">
        <v>326</v>
      </c>
      <c r="H336" s="1664">
        <v>241</v>
      </c>
      <c r="I336" s="1816">
        <f t="shared" ref="I336:AA336" si="176">I337+I338+I339+I340</f>
        <v>21199.029999999995</v>
      </c>
      <c r="J336" s="322">
        <f t="shared" si="176"/>
        <v>0</v>
      </c>
      <c r="K336" s="311">
        <f t="shared" si="176"/>
        <v>0</v>
      </c>
      <c r="L336" s="311">
        <f t="shared" si="176"/>
        <v>0</v>
      </c>
      <c r="M336" s="311">
        <f t="shared" si="176"/>
        <v>0</v>
      </c>
      <c r="N336" s="322">
        <f t="shared" si="176"/>
        <v>5666.5599999999995</v>
      </c>
      <c r="O336" s="311">
        <f t="shared" si="176"/>
        <v>0</v>
      </c>
      <c r="P336" s="311">
        <f t="shared" si="176"/>
        <v>4444</v>
      </c>
      <c r="Q336" s="311">
        <f t="shared" si="176"/>
        <v>1222.56</v>
      </c>
      <c r="R336" s="322">
        <f t="shared" si="176"/>
        <v>6966.4</v>
      </c>
      <c r="S336" s="742">
        <f t="shared" si="176"/>
        <v>3141.51</v>
      </c>
      <c r="T336" s="311">
        <f t="shared" si="176"/>
        <v>1450.4</v>
      </c>
      <c r="U336" s="267">
        <f t="shared" si="176"/>
        <v>2374.4899999999998</v>
      </c>
      <c r="V336" s="322">
        <f t="shared" si="176"/>
        <v>8566.07</v>
      </c>
      <c r="W336" s="311">
        <f t="shared" si="176"/>
        <v>7106.82</v>
      </c>
      <c r="X336" s="311">
        <f t="shared" si="176"/>
        <v>42.19</v>
      </c>
      <c r="Y336" s="311">
        <f t="shared" si="176"/>
        <v>1417.06</v>
      </c>
      <c r="Z336" s="1248">
        <f t="shared" si="176"/>
        <v>72000</v>
      </c>
      <c r="AA336" s="1249">
        <f t="shared" si="176"/>
        <v>72000</v>
      </c>
      <c r="AB336" s="609"/>
      <c r="AC336" s="609"/>
    </row>
    <row r="337" spans="1:29" ht="15" customHeight="1" x14ac:dyDescent="0.25">
      <c r="A337" s="1983"/>
      <c r="B337" s="71" t="s">
        <v>11</v>
      </c>
      <c r="C337" s="151">
        <v>963</v>
      </c>
      <c r="D337" s="1321" t="s">
        <v>32</v>
      </c>
      <c r="E337" s="1606" t="s">
        <v>33</v>
      </c>
      <c r="F337" s="1321" t="s">
        <v>244</v>
      </c>
      <c r="G337" s="1606" t="s">
        <v>327</v>
      </c>
      <c r="H337" s="1659">
        <v>241</v>
      </c>
      <c r="I337" s="1729">
        <f t="shared" si="175"/>
        <v>42.19</v>
      </c>
      <c r="J337" s="1033"/>
      <c r="K337" s="156"/>
      <c r="L337" s="98"/>
      <c r="M337" s="222"/>
      <c r="N337" s="1033"/>
      <c r="O337" s="98"/>
      <c r="P337" s="98"/>
      <c r="Q337" s="98"/>
      <c r="R337" s="1033"/>
      <c r="S337" s="156"/>
      <c r="T337" s="98"/>
      <c r="U337" s="156"/>
      <c r="V337" s="1044">
        <f>W337+X337+Y337</f>
        <v>42.19</v>
      </c>
      <c r="W337" s="234"/>
      <c r="X337" s="98">
        <v>42.19</v>
      </c>
      <c r="Y337" s="285"/>
      <c r="Z337" s="894"/>
      <c r="AA337" s="895"/>
      <c r="AB337" s="609"/>
      <c r="AC337" s="609"/>
    </row>
    <row r="338" spans="1:29" ht="15" customHeight="1" x14ac:dyDescent="0.25">
      <c r="A338" s="1983"/>
      <c r="B338" s="71" t="s">
        <v>12</v>
      </c>
      <c r="C338" s="151">
        <v>963</v>
      </c>
      <c r="D338" s="1321" t="s">
        <v>32</v>
      </c>
      <c r="E338" s="1606" t="s">
        <v>33</v>
      </c>
      <c r="F338" s="1321" t="s">
        <v>244</v>
      </c>
      <c r="G338" s="1606" t="s">
        <v>328</v>
      </c>
      <c r="H338" s="1659">
        <v>241</v>
      </c>
      <c r="I338" s="1729">
        <f t="shared" si="175"/>
        <v>0</v>
      </c>
      <c r="J338" s="1033"/>
      <c r="K338" s="156"/>
      <c r="L338" s="98"/>
      <c r="M338" s="222"/>
      <c r="N338" s="1033"/>
      <c r="O338" s="98"/>
      <c r="P338" s="98"/>
      <c r="Q338" s="98"/>
      <c r="R338" s="1033"/>
      <c r="S338" s="156"/>
      <c r="T338" s="98"/>
      <c r="U338" s="156"/>
      <c r="V338" s="1250"/>
      <c r="W338" s="234"/>
      <c r="X338" s="98"/>
      <c r="Y338" s="285"/>
      <c r="Z338" s="894"/>
      <c r="AA338" s="895"/>
      <c r="AB338" s="609"/>
      <c r="AC338" s="609"/>
    </row>
    <row r="339" spans="1:29" ht="15" customHeight="1" x14ac:dyDescent="0.25">
      <c r="A339" s="1983"/>
      <c r="B339" s="71" t="s">
        <v>301</v>
      </c>
      <c r="C339" s="151">
        <v>963</v>
      </c>
      <c r="D339" s="1321" t="s">
        <v>32</v>
      </c>
      <c r="E339" s="1606" t="s">
        <v>33</v>
      </c>
      <c r="F339" s="1321" t="s">
        <v>244</v>
      </c>
      <c r="G339" s="1606" t="s">
        <v>329</v>
      </c>
      <c r="H339" s="1659">
        <v>241</v>
      </c>
      <c r="I339" s="1729">
        <f t="shared" si="175"/>
        <v>0</v>
      </c>
      <c r="J339" s="1033"/>
      <c r="K339" s="156"/>
      <c r="L339" s="98"/>
      <c r="M339" s="222"/>
      <c r="N339" s="1033"/>
      <c r="O339" s="98"/>
      <c r="P339" s="98"/>
      <c r="Q339" s="98"/>
      <c r="R339" s="1033"/>
      <c r="S339" s="156"/>
      <c r="T339" s="98"/>
      <c r="U339" s="156"/>
      <c r="V339" s="1250"/>
      <c r="W339" s="234"/>
      <c r="X339" s="98"/>
      <c r="Y339" s="285"/>
      <c r="Z339" s="894"/>
      <c r="AA339" s="895"/>
      <c r="AB339" s="609"/>
      <c r="AC339" s="609"/>
    </row>
    <row r="340" spans="1:29" ht="15" customHeight="1" x14ac:dyDescent="0.25">
      <c r="A340" s="1983"/>
      <c r="B340" s="71" t="s">
        <v>302</v>
      </c>
      <c r="C340" s="151">
        <v>963</v>
      </c>
      <c r="D340" s="1321" t="s">
        <v>32</v>
      </c>
      <c r="E340" s="1606" t="s">
        <v>33</v>
      </c>
      <c r="F340" s="1321" t="s">
        <v>244</v>
      </c>
      <c r="G340" s="1606" t="s">
        <v>330</v>
      </c>
      <c r="H340" s="1659">
        <v>241</v>
      </c>
      <c r="I340" s="1729">
        <f t="shared" si="175"/>
        <v>21156.839999999997</v>
      </c>
      <c r="J340" s="1033">
        <f>K340+L340+M340</f>
        <v>0</v>
      </c>
      <c r="K340" s="156">
        <v>0</v>
      </c>
      <c r="L340" s="98"/>
      <c r="M340" s="222"/>
      <c r="N340" s="1033">
        <f>O340+P340+Q340</f>
        <v>5666.5599999999995</v>
      </c>
      <c r="O340" s="98"/>
      <c r="P340" s="98">
        <v>4444</v>
      </c>
      <c r="Q340" s="222">
        <v>1222.56</v>
      </c>
      <c r="R340" s="1033">
        <f>S340+T340+U340</f>
        <v>6966.4</v>
      </c>
      <c r="S340" s="156">
        <v>3141.51</v>
      </c>
      <c r="T340" s="98">
        <v>1450.4</v>
      </c>
      <c r="U340" s="222">
        <v>2374.4899999999998</v>
      </c>
      <c r="V340" s="1033">
        <f>W340+X340+Y340</f>
        <v>8523.8799999999992</v>
      </c>
      <c r="W340" s="156">
        <v>7106.82</v>
      </c>
      <c r="X340" s="98">
        <v>0</v>
      </c>
      <c r="Y340" s="222">
        <v>1417.06</v>
      </c>
      <c r="Z340" s="894">
        <v>72000</v>
      </c>
      <c r="AA340" s="895">
        <v>72000</v>
      </c>
      <c r="AB340" s="609"/>
      <c r="AC340" s="609"/>
    </row>
    <row r="341" spans="1:29" ht="15" customHeight="1" x14ac:dyDescent="0.25">
      <c r="A341" s="1983"/>
      <c r="B341" s="71" t="s">
        <v>14</v>
      </c>
      <c r="C341" s="151">
        <v>963</v>
      </c>
      <c r="D341" s="1321" t="s">
        <v>32</v>
      </c>
      <c r="E341" s="1606" t="s">
        <v>33</v>
      </c>
      <c r="F341" s="1321" t="s">
        <v>244</v>
      </c>
      <c r="G341" s="1606" t="s">
        <v>331</v>
      </c>
      <c r="H341" s="1659">
        <v>241</v>
      </c>
      <c r="I341" s="1729">
        <f t="shared" si="175"/>
        <v>0</v>
      </c>
      <c r="J341" s="1033"/>
      <c r="K341" s="156"/>
      <c r="L341" s="98"/>
      <c r="M341" s="222"/>
      <c r="N341" s="1033"/>
      <c r="O341" s="98"/>
      <c r="P341" s="98"/>
      <c r="Q341" s="98"/>
      <c r="R341" s="1033"/>
      <c r="S341" s="156"/>
      <c r="T341" s="98"/>
      <c r="U341" s="156"/>
      <c r="V341" s="1250"/>
      <c r="W341" s="234"/>
      <c r="X341" s="98"/>
      <c r="Y341" s="285"/>
      <c r="Z341" s="894"/>
      <c r="AA341" s="895"/>
      <c r="AB341" s="609"/>
      <c r="AC341" s="609"/>
    </row>
    <row r="342" spans="1:29" ht="15.75" customHeight="1" x14ac:dyDescent="0.25">
      <c r="A342" s="1983"/>
      <c r="B342" s="121" t="s">
        <v>15</v>
      </c>
      <c r="C342" s="67">
        <v>963</v>
      </c>
      <c r="D342" s="1540" t="s">
        <v>32</v>
      </c>
      <c r="E342" s="1609" t="s">
        <v>33</v>
      </c>
      <c r="F342" s="1540" t="s">
        <v>244</v>
      </c>
      <c r="G342" s="1609" t="s">
        <v>332</v>
      </c>
      <c r="H342" s="1664">
        <v>241</v>
      </c>
      <c r="I342" s="1816">
        <f t="shared" ref="I342:AA342" si="177">I343+I344</f>
        <v>626</v>
      </c>
      <c r="J342" s="1239">
        <f t="shared" si="177"/>
        <v>0</v>
      </c>
      <c r="K342" s="1241">
        <f t="shared" si="177"/>
        <v>0</v>
      </c>
      <c r="L342" s="1241">
        <f t="shared" si="177"/>
        <v>0</v>
      </c>
      <c r="M342" s="1241">
        <f t="shared" si="177"/>
        <v>0</v>
      </c>
      <c r="N342" s="322">
        <f t="shared" si="177"/>
        <v>0</v>
      </c>
      <c r="O342" s="311">
        <f t="shared" si="177"/>
        <v>0</v>
      </c>
      <c r="P342" s="311">
        <f t="shared" si="177"/>
        <v>0</v>
      </c>
      <c r="Q342" s="1241">
        <f t="shared" si="177"/>
        <v>0</v>
      </c>
      <c r="R342" s="322">
        <f t="shared" si="177"/>
        <v>0</v>
      </c>
      <c r="S342" s="1242">
        <f t="shared" si="177"/>
        <v>0</v>
      </c>
      <c r="T342" s="1241">
        <f t="shared" si="177"/>
        <v>0</v>
      </c>
      <c r="U342" s="1243">
        <f t="shared" si="177"/>
        <v>0</v>
      </c>
      <c r="V342" s="322">
        <f t="shared" si="177"/>
        <v>626</v>
      </c>
      <c r="W342" s="1241">
        <f t="shared" si="177"/>
        <v>626</v>
      </c>
      <c r="X342" s="1241">
        <f t="shared" si="177"/>
        <v>0</v>
      </c>
      <c r="Y342" s="1241">
        <f t="shared" si="177"/>
        <v>0</v>
      </c>
      <c r="Z342" s="1244">
        <f t="shared" si="177"/>
        <v>0</v>
      </c>
      <c r="AA342" s="1105">
        <f t="shared" si="177"/>
        <v>0</v>
      </c>
      <c r="AB342" s="609"/>
      <c r="AC342" s="609"/>
    </row>
    <row r="343" spans="1:29" ht="15.75" customHeight="1" x14ac:dyDescent="0.25">
      <c r="A343" s="1983"/>
      <c r="B343" s="71" t="s">
        <v>16</v>
      </c>
      <c r="C343" s="72">
        <v>963</v>
      </c>
      <c r="D343" s="1321" t="s">
        <v>32</v>
      </c>
      <c r="E343" s="1606" t="s">
        <v>33</v>
      </c>
      <c r="F343" s="1321" t="s">
        <v>244</v>
      </c>
      <c r="G343" s="1606" t="s">
        <v>333</v>
      </c>
      <c r="H343" s="1659">
        <v>241</v>
      </c>
      <c r="I343" s="1729">
        <f>J343+N343+R343+V343</f>
        <v>0</v>
      </c>
      <c r="J343" s="1033">
        <f>K343+L343+M343</f>
        <v>0</v>
      </c>
      <c r="K343" s="156"/>
      <c r="L343" s="98"/>
      <c r="M343" s="222"/>
      <c r="N343" s="1033">
        <f>O343+P343+Q343</f>
        <v>0</v>
      </c>
      <c r="O343" s="98">
        <v>0</v>
      </c>
      <c r="P343" s="98">
        <v>0</v>
      </c>
      <c r="Q343" s="98">
        <v>0</v>
      </c>
      <c r="R343" s="1033">
        <f>S343+T343+U343</f>
        <v>0</v>
      </c>
      <c r="S343" s="156"/>
      <c r="T343" s="98">
        <v>0</v>
      </c>
      <c r="U343" s="156">
        <v>0</v>
      </c>
      <c r="V343" s="1033">
        <f>W343+X343+Y343</f>
        <v>0</v>
      </c>
      <c r="W343" s="234"/>
      <c r="X343" s="98">
        <v>0</v>
      </c>
      <c r="Y343" s="98"/>
      <c r="Z343" s="894"/>
      <c r="AA343" s="895"/>
      <c r="AB343" s="609"/>
      <c r="AC343" s="609"/>
    </row>
    <row r="344" spans="1:29" ht="17.25" customHeight="1" thickBot="1" x14ac:dyDescent="0.3">
      <c r="A344" s="1982"/>
      <c r="B344" s="51" t="s">
        <v>18</v>
      </c>
      <c r="C344" s="106">
        <v>963</v>
      </c>
      <c r="D344" s="1580" t="s">
        <v>32</v>
      </c>
      <c r="E344" s="1599" t="s">
        <v>33</v>
      </c>
      <c r="F344" s="1580" t="s">
        <v>244</v>
      </c>
      <c r="G344" s="1599" t="s">
        <v>334</v>
      </c>
      <c r="H344" s="1665">
        <v>241</v>
      </c>
      <c r="I344" s="1808">
        <f>J344+N344+R344+V344</f>
        <v>626</v>
      </c>
      <c r="J344" s="495"/>
      <c r="K344" s="463"/>
      <c r="L344" s="340"/>
      <c r="M344" s="612"/>
      <c r="N344" s="495"/>
      <c r="O344" s="1241"/>
      <c r="P344" s="1241"/>
      <c r="Q344" s="340"/>
      <c r="R344" s="495"/>
      <c r="S344" s="463"/>
      <c r="T344" s="340"/>
      <c r="U344" s="463"/>
      <c r="V344" s="523">
        <f>W344+X344+Y344</f>
        <v>626</v>
      </c>
      <c r="W344" s="498">
        <v>626</v>
      </c>
      <c r="X344" s="340">
        <v>0</v>
      </c>
      <c r="Y344" s="340"/>
      <c r="Z344" s="896"/>
      <c r="AA344" s="897"/>
      <c r="AB344" s="609"/>
      <c r="AC344" s="609"/>
    </row>
    <row r="345" spans="1:29" ht="4.5" customHeight="1" thickBot="1" x14ac:dyDescent="0.3">
      <c r="A345" s="108"/>
      <c r="B345" s="108"/>
      <c r="C345" s="604"/>
      <c r="D345" s="497"/>
      <c r="E345" s="109"/>
      <c r="F345" s="1680"/>
      <c r="G345" s="1712"/>
      <c r="H345" s="1707"/>
      <c r="I345" s="1731"/>
      <c r="J345" s="450"/>
      <c r="K345" s="300"/>
      <c r="L345" s="300"/>
      <c r="M345" s="300"/>
      <c r="N345" s="450"/>
      <c r="O345" s="269"/>
      <c r="P345" s="269"/>
      <c r="Q345" s="300"/>
      <c r="R345" s="450"/>
      <c r="S345" s="740"/>
      <c r="T345" s="300"/>
      <c r="U345" s="301"/>
      <c r="V345" s="508"/>
      <c r="W345" s="300"/>
      <c r="X345" s="301"/>
      <c r="Y345" s="300"/>
      <c r="Z345" s="837"/>
      <c r="AA345" s="838"/>
      <c r="AB345" s="609"/>
      <c r="AC345" s="609"/>
    </row>
    <row r="346" spans="1:29" ht="16.5" customHeight="1" thickBot="1" x14ac:dyDescent="0.3">
      <c r="A346" s="1309">
        <v>1000</v>
      </c>
      <c r="B346" s="1278" t="s">
        <v>402</v>
      </c>
      <c r="C346" s="1279">
        <v>963</v>
      </c>
      <c r="D346" s="1280">
        <v>10</v>
      </c>
      <c r="E346" s="1280" t="s">
        <v>25</v>
      </c>
      <c r="F346" s="717" t="s">
        <v>28</v>
      </c>
      <c r="G346" s="1473" t="s">
        <v>29</v>
      </c>
      <c r="H346" s="717" t="s">
        <v>29</v>
      </c>
      <c r="I346" s="1819">
        <f>I347+I353</f>
        <v>32819.360000000001</v>
      </c>
      <c r="J346" s="1305">
        <f t="shared" ref="J346:Y346" si="178">J347+J353</f>
        <v>3421.74</v>
      </c>
      <c r="K346" s="1305">
        <f t="shared" si="178"/>
        <v>0</v>
      </c>
      <c r="L346" s="1305">
        <f t="shared" si="178"/>
        <v>0</v>
      </c>
      <c r="M346" s="1305">
        <f t="shared" si="178"/>
        <v>3421.74</v>
      </c>
      <c r="N346" s="1305">
        <f t="shared" si="178"/>
        <v>8369.68</v>
      </c>
      <c r="O346" s="1305">
        <f t="shared" si="178"/>
        <v>0</v>
      </c>
      <c r="P346" s="1305">
        <f t="shared" si="178"/>
        <v>8369.68</v>
      </c>
      <c r="Q346" s="1305">
        <f t="shared" si="178"/>
        <v>0</v>
      </c>
      <c r="R346" s="1305">
        <f t="shared" si="178"/>
        <v>10222.299999999999</v>
      </c>
      <c r="S346" s="1305">
        <f t="shared" si="178"/>
        <v>8469.2199999999993</v>
      </c>
      <c r="T346" s="1305">
        <f t="shared" si="178"/>
        <v>1753.08</v>
      </c>
      <c r="U346" s="1305">
        <f t="shared" si="178"/>
        <v>0</v>
      </c>
      <c r="V346" s="1305">
        <f t="shared" si="178"/>
        <v>10805.64</v>
      </c>
      <c r="W346" s="1305">
        <f t="shared" si="178"/>
        <v>4507.92</v>
      </c>
      <c r="X346" s="1305">
        <f t="shared" si="178"/>
        <v>2403.2399999999998</v>
      </c>
      <c r="Y346" s="1305">
        <f t="shared" si="178"/>
        <v>3894.48</v>
      </c>
      <c r="Z346" s="1308"/>
      <c r="AA346" s="1308"/>
      <c r="AB346" s="609"/>
      <c r="AC346" s="609"/>
    </row>
    <row r="347" spans="1:29" ht="122.25" customHeight="1" thickBot="1" x14ac:dyDescent="0.3">
      <c r="A347" s="1438">
        <v>1003</v>
      </c>
      <c r="B347" s="1439" t="s">
        <v>403</v>
      </c>
      <c r="C347" s="1440">
        <v>963</v>
      </c>
      <c r="D347" s="1441">
        <v>10</v>
      </c>
      <c r="E347" s="1441" t="s">
        <v>25</v>
      </c>
      <c r="F347" s="1442" t="s">
        <v>407</v>
      </c>
      <c r="G347" s="1713" t="s">
        <v>29</v>
      </c>
      <c r="H347" s="1442" t="s">
        <v>29</v>
      </c>
      <c r="I347" s="1820">
        <f>J347+N347+R347+V347</f>
        <v>18935.46</v>
      </c>
      <c r="J347" s="1443">
        <f t="shared" ref="J347:Y349" si="179">J348</f>
        <v>2806.2</v>
      </c>
      <c r="K347" s="1443">
        <f t="shared" si="179"/>
        <v>0</v>
      </c>
      <c r="L347" s="1443">
        <f t="shared" si="179"/>
        <v>0</v>
      </c>
      <c r="M347" s="1443">
        <f t="shared" si="179"/>
        <v>2806.2</v>
      </c>
      <c r="N347" s="1443">
        <f t="shared" si="179"/>
        <v>2806.2</v>
      </c>
      <c r="O347" s="1443">
        <f t="shared" si="179"/>
        <v>0</v>
      </c>
      <c r="P347" s="1443">
        <f t="shared" si="179"/>
        <v>2806.2</v>
      </c>
      <c r="Q347" s="1443">
        <f t="shared" si="179"/>
        <v>0</v>
      </c>
      <c r="R347" s="1443">
        <f t="shared" si="179"/>
        <v>4658.82</v>
      </c>
      <c r="S347" s="1443">
        <f t="shared" si="179"/>
        <v>2905.74</v>
      </c>
      <c r="T347" s="1443">
        <f t="shared" si="179"/>
        <v>1753.08</v>
      </c>
      <c r="U347" s="1443">
        <f t="shared" si="179"/>
        <v>0</v>
      </c>
      <c r="V347" s="1443">
        <f t="shared" si="179"/>
        <v>8664.24</v>
      </c>
      <c r="W347" s="1443">
        <f t="shared" si="179"/>
        <v>4507.92</v>
      </c>
      <c r="X347" s="1443">
        <f t="shared" si="179"/>
        <v>2403.2399999999998</v>
      </c>
      <c r="Y347" s="1443">
        <f t="shared" si="179"/>
        <v>1753.08</v>
      </c>
      <c r="Z347" s="1444"/>
      <c r="AA347" s="1445"/>
      <c r="AB347" s="609"/>
      <c r="AC347" s="609"/>
    </row>
    <row r="348" spans="1:29" ht="30" customHeight="1" x14ac:dyDescent="0.25">
      <c r="A348" s="2020">
        <v>1003</v>
      </c>
      <c r="B348" s="1446" t="s">
        <v>409</v>
      </c>
      <c r="C348" s="1447">
        <v>963</v>
      </c>
      <c r="D348" s="1448">
        <v>10</v>
      </c>
      <c r="E348" s="1448" t="s">
        <v>25</v>
      </c>
      <c r="F348" s="1449" t="s">
        <v>407</v>
      </c>
      <c r="G348" s="1714" t="s">
        <v>408</v>
      </c>
      <c r="H348" s="1449" t="s">
        <v>29</v>
      </c>
      <c r="I348" s="1735">
        <f>J348+N348+R348+V348</f>
        <v>18935.46</v>
      </c>
      <c r="J348" s="411">
        <f t="shared" si="179"/>
        <v>2806.2</v>
      </c>
      <c r="K348" s="1450">
        <f t="shared" si="179"/>
        <v>0</v>
      </c>
      <c r="L348" s="1450">
        <f t="shared" si="179"/>
        <v>0</v>
      </c>
      <c r="M348" s="1450">
        <f t="shared" si="179"/>
        <v>2806.2</v>
      </c>
      <c r="N348" s="411">
        <f t="shared" si="179"/>
        <v>2806.2</v>
      </c>
      <c r="O348" s="1450">
        <f t="shared" si="179"/>
        <v>0</v>
      </c>
      <c r="P348" s="1450">
        <f t="shared" si="179"/>
        <v>2806.2</v>
      </c>
      <c r="Q348" s="1450">
        <f t="shared" si="179"/>
        <v>0</v>
      </c>
      <c r="R348" s="411">
        <f t="shared" si="179"/>
        <v>4658.82</v>
      </c>
      <c r="S348" s="1450">
        <f t="shared" si="179"/>
        <v>2905.74</v>
      </c>
      <c r="T348" s="1450">
        <f t="shared" si="179"/>
        <v>1753.08</v>
      </c>
      <c r="U348" s="1450">
        <f t="shared" si="179"/>
        <v>0</v>
      </c>
      <c r="V348" s="411">
        <f t="shared" si="179"/>
        <v>8664.24</v>
      </c>
      <c r="W348" s="1450">
        <f t="shared" si="179"/>
        <v>4507.92</v>
      </c>
      <c r="X348" s="1450">
        <f t="shared" si="179"/>
        <v>2403.2399999999998</v>
      </c>
      <c r="Y348" s="1450">
        <f t="shared" si="179"/>
        <v>1753.08</v>
      </c>
      <c r="Z348" s="1451"/>
      <c r="AA348" s="1452"/>
      <c r="AB348" s="609"/>
      <c r="AC348" s="609"/>
    </row>
    <row r="349" spans="1:29" ht="16.5" customHeight="1" x14ac:dyDescent="0.25">
      <c r="A349" s="2021"/>
      <c r="B349" s="867" t="s">
        <v>53</v>
      </c>
      <c r="C349" s="1284">
        <v>963</v>
      </c>
      <c r="D349" s="1285">
        <v>10</v>
      </c>
      <c r="E349" s="1285" t="s">
        <v>25</v>
      </c>
      <c r="F349" s="1286" t="s">
        <v>407</v>
      </c>
      <c r="G349" s="1715" t="s">
        <v>408</v>
      </c>
      <c r="H349" s="1286">
        <v>200</v>
      </c>
      <c r="I349" s="1764">
        <f>J349+N349+R349+V349</f>
        <v>18935.46</v>
      </c>
      <c r="J349" s="879">
        <f t="shared" si="179"/>
        <v>2806.2</v>
      </c>
      <c r="K349" s="488">
        <f t="shared" si="179"/>
        <v>0</v>
      </c>
      <c r="L349" s="488">
        <f t="shared" si="179"/>
        <v>0</v>
      </c>
      <c r="M349" s="488">
        <f t="shared" si="179"/>
        <v>2806.2</v>
      </c>
      <c r="N349" s="879">
        <f t="shared" si="179"/>
        <v>2806.2</v>
      </c>
      <c r="O349" s="488">
        <f t="shared" si="179"/>
        <v>0</v>
      </c>
      <c r="P349" s="488">
        <f t="shared" si="179"/>
        <v>2806.2</v>
      </c>
      <c r="Q349" s="488">
        <f t="shared" si="179"/>
        <v>0</v>
      </c>
      <c r="R349" s="879">
        <f t="shared" si="179"/>
        <v>4658.82</v>
      </c>
      <c r="S349" s="488">
        <f t="shared" si="179"/>
        <v>2905.74</v>
      </c>
      <c r="T349" s="488">
        <f t="shared" si="179"/>
        <v>1753.08</v>
      </c>
      <c r="U349" s="488">
        <f t="shared" si="179"/>
        <v>0</v>
      </c>
      <c r="V349" s="879">
        <f t="shared" si="179"/>
        <v>8664.24</v>
      </c>
      <c r="W349" s="488">
        <f t="shared" si="179"/>
        <v>4507.92</v>
      </c>
      <c r="X349" s="488">
        <f t="shared" si="179"/>
        <v>2403.2399999999998</v>
      </c>
      <c r="Y349" s="488">
        <f t="shared" si="179"/>
        <v>1753.08</v>
      </c>
      <c r="Z349" s="1290"/>
      <c r="AA349" s="1291"/>
      <c r="AB349" s="609"/>
      <c r="AC349" s="609"/>
    </row>
    <row r="350" spans="1:29" ht="29.25" customHeight="1" x14ac:dyDescent="0.25">
      <c r="A350" s="2021"/>
      <c r="B350" s="867" t="s">
        <v>368</v>
      </c>
      <c r="C350" s="1284">
        <v>963</v>
      </c>
      <c r="D350" s="1285">
        <v>10</v>
      </c>
      <c r="E350" s="1285" t="s">
        <v>25</v>
      </c>
      <c r="F350" s="1286" t="s">
        <v>407</v>
      </c>
      <c r="G350" s="1715" t="s">
        <v>408</v>
      </c>
      <c r="H350" s="1286">
        <v>240</v>
      </c>
      <c r="I350" s="1764">
        <f>J350+N350+R350+V350</f>
        <v>18935.46</v>
      </c>
      <c r="J350" s="906">
        <f>K350+L350+M350</f>
        <v>2806.2</v>
      </c>
      <c r="K350" s="488">
        <f>K351</f>
        <v>0</v>
      </c>
      <c r="L350" s="488">
        <f>L351</f>
        <v>0</v>
      </c>
      <c r="M350" s="488">
        <f>M351</f>
        <v>2806.2</v>
      </c>
      <c r="N350" s="906">
        <f>O350+P350+Q350</f>
        <v>2806.2</v>
      </c>
      <c r="O350" s="488">
        <f>O351</f>
        <v>0</v>
      </c>
      <c r="P350" s="488">
        <f>P351</f>
        <v>2806.2</v>
      </c>
      <c r="Q350" s="488">
        <f>Q351</f>
        <v>0</v>
      </c>
      <c r="R350" s="906">
        <f>S350+T350+U350</f>
        <v>4658.82</v>
      </c>
      <c r="S350" s="488">
        <f>S351</f>
        <v>2905.74</v>
      </c>
      <c r="T350" s="488">
        <f>T351</f>
        <v>1753.08</v>
      </c>
      <c r="U350" s="488">
        <f>U351</f>
        <v>0</v>
      </c>
      <c r="V350" s="906">
        <f>W350+X350+Y350</f>
        <v>8664.24</v>
      </c>
      <c r="W350" s="488">
        <f>W351</f>
        <v>4507.92</v>
      </c>
      <c r="X350" s="488">
        <f>X351</f>
        <v>2403.2399999999998</v>
      </c>
      <c r="Y350" s="488">
        <f>Y351</f>
        <v>1753.08</v>
      </c>
      <c r="Z350" s="1290"/>
      <c r="AA350" s="1291"/>
      <c r="AB350" s="609"/>
      <c r="AC350" s="609"/>
    </row>
    <row r="351" spans="1:29" ht="47.25" customHeight="1" thickBot="1" x14ac:dyDescent="0.3">
      <c r="A351" s="2022"/>
      <c r="B351" s="658" t="s">
        <v>317</v>
      </c>
      <c r="C351" s="1282">
        <v>963</v>
      </c>
      <c r="D351" s="1281">
        <v>10</v>
      </c>
      <c r="E351" s="1281" t="s">
        <v>25</v>
      </c>
      <c r="F351" s="1453" t="s">
        <v>407</v>
      </c>
      <c r="G351" s="1716" t="s">
        <v>408</v>
      </c>
      <c r="H351" s="1453">
        <v>241</v>
      </c>
      <c r="I351" s="1765">
        <f>J351+N351+R351+V351</f>
        <v>18935.46</v>
      </c>
      <c r="J351" s="1454">
        <f>K351+L351+M351</f>
        <v>2806.2</v>
      </c>
      <c r="K351" s="578">
        <v>0</v>
      </c>
      <c r="L351" s="578">
        <v>0</v>
      </c>
      <c r="M351" s="578">
        <v>2806.2</v>
      </c>
      <c r="N351" s="1454">
        <f>O351+P351+Q351</f>
        <v>2806.2</v>
      </c>
      <c r="O351" s="578">
        <v>0</v>
      </c>
      <c r="P351" s="578">
        <v>2806.2</v>
      </c>
      <c r="Q351" s="578">
        <v>0</v>
      </c>
      <c r="R351" s="1454">
        <f>S351+T351+U351</f>
        <v>4658.82</v>
      </c>
      <c r="S351" s="578">
        <v>2905.74</v>
      </c>
      <c r="T351" s="578">
        <v>1753.08</v>
      </c>
      <c r="U351" s="578">
        <v>0</v>
      </c>
      <c r="V351" s="1454">
        <f>W351+X351+Y351</f>
        <v>8664.24</v>
      </c>
      <c r="W351" s="1381">
        <v>4507.92</v>
      </c>
      <c r="X351" s="578">
        <v>2403.2399999999998</v>
      </c>
      <c r="Y351" s="578">
        <v>1753.08</v>
      </c>
      <c r="Z351" s="1455"/>
      <c r="AA351" s="1456"/>
      <c r="AB351" s="609"/>
      <c r="AC351" s="609"/>
    </row>
    <row r="352" spans="1:29" ht="4.5" customHeight="1" thickBot="1" x14ac:dyDescent="0.3">
      <c r="A352" s="1287"/>
      <c r="B352" s="1294"/>
      <c r="C352" s="1295"/>
      <c r="D352" s="1296"/>
      <c r="E352" s="1296"/>
      <c r="F352" s="1681"/>
      <c r="G352" s="1595"/>
      <c r="H352" s="1296"/>
      <c r="I352" s="1772"/>
      <c r="J352" s="911"/>
      <c r="K352" s="838"/>
      <c r="L352" s="838"/>
      <c r="M352" s="838"/>
      <c r="N352" s="911"/>
      <c r="O352" s="838"/>
      <c r="P352" s="838"/>
      <c r="Q352" s="838"/>
      <c r="R352" s="911"/>
      <c r="S352" s="1335"/>
      <c r="T352" s="838"/>
      <c r="U352" s="837"/>
      <c r="V352" s="1336"/>
      <c r="W352" s="838"/>
      <c r="X352" s="837"/>
      <c r="Y352" s="838"/>
      <c r="Z352" s="1297"/>
      <c r="AA352" s="1298"/>
      <c r="AB352" s="609"/>
      <c r="AC352" s="609"/>
    </row>
    <row r="353" spans="1:29" ht="120" customHeight="1" thickBot="1" x14ac:dyDescent="0.3">
      <c r="A353" s="1310">
        <v>1003</v>
      </c>
      <c r="B353" s="1302" t="s">
        <v>404</v>
      </c>
      <c r="C353" s="1303">
        <v>963</v>
      </c>
      <c r="D353" s="1304">
        <v>10</v>
      </c>
      <c r="E353" s="1304" t="s">
        <v>25</v>
      </c>
      <c r="F353" s="1400" t="s">
        <v>405</v>
      </c>
      <c r="G353" s="1589" t="s">
        <v>29</v>
      </c>
      <c r="H353" s="1304" t="s">
        <v>29</v>
      </c>
      <c r="I353" s="1749">
        <f>J353+N353+R353+V353</f>
        <v>13883.9</v>
      </c>
      <c r="J353" s="1108">
        <f t="shared" ref="J353:Y355" si="180">J354</f>
        <v>615.54</v>
      </c>
      <c r="K353" s="1108">
        <f t="shared" si="180"/>
        <v>0</v>
      </c>
      <c r="L353" s="1108">
        <f t="shared" si="180"/>
        <v>0</v>
      </c>
      <c r="M353" s="1108">
        <f t="shared" si="180"/>
        <v>615.54</v>
      </c>
      <c r="N353" s="1108">
        <f t="shared" si="180"/>
        <v>5563.48</v>
      </c>
      <c r="O353" s="1108">
        <f t="shared" si="180"/>
        <v>0</v>
      </c>
      <c r="P353" s="1108">
        <f t="shared" si="180"/>
        <v>5563.48</v>
      </c>
      <c r="Q353" s="1108">
        <f t="shared" si="180"/>
        <v>0</v>
      </c>
      <c r="R353" s="1108">
        <f t="shared" si="180"/>
        <v>5563.48</v>
      </c>
      <c r="S353" s="1108">
        <f t="shared" si="180"/>
        <v>5563.48</v>
      </c>
      <c r="T353" s="1108">
        <f t="shared" si="180"/>
        <v>0</v>
      </c>
      <c r="U353" s="1108">
        <f t="shared" si="180"/>
        <v>0</v>
      </c>
      <c r="V353" s="1108">
        <f t="shared" si="180"/>
        <v>2141.4</v>
      </c>
      <c r="W353" s="1108">
        <f t="shared" si="180"/>
        <v>0</v>
      </c>
      <c r="X353" s="1108">
        <f t="shared" si="180"/>
        <v>0</v>
      </c>
      <c r="Y353" s="1108">
        <f t="shared" si="180"/>
        <v>2141.4</v>
      </c>
      <c r="Z353" s="1306"/>
      <c r="AA353" s="668"/>
      <c r="AB353" s="609"/>
      <c r="AC353" s="609"/>
    </row>
    <row r="354" spans="1:29" ht="28.5" customHeight="1" x14ac:dyDescent="0.25">
      <c r="A354" s="2020">
        <v>1003</v>
      </c>
      <c r="B354" s="664" t="s">
        <v>409</v>
      </c>
      <c r="C354" s="1299">
        <v>963</v>
      </c>
      <c r="D354" s="1283">
        <v>10</v>
      </c>
      <c r="E354" s="1283" t="s">
        <v>25</v>
      </c>
      <c r="F354" s="1307" t="s">
        <v>405</v>
      </c>
      <c r="G354" s="1717" t="s">
        <v>408</v>
      </c>
      <c r="H354" s="1283" t="s">
        <v>29</v>
      </c>
      <c r="I354" s="1736">
        <f>J354+N354+R354+V354</f>
        <v>13883.9</v>
      </c>
      <c r="J354" s="1052">
        <f t="shared" si="180"/>
        <v>615.54</v>
      </c>
      <c r="K354" s="489">
        <f t="shared" si="180"/>
        <v>0</v>
      </c>
      <c r="L354" s="489">
        <f t="shared" si="180"/>
        <v>0</v>
      </c>
      <c r="M354" s="489">
        <f t="shared" si="180"/>
        <v>615.54</v>
      </c>
      <c r="N354" s="1052">
        <f t="shared" si="180"/>
        <v>5563.48</v>
      </c>
      <c r="O354" s="489">
        <f t="shared" si="180"/>
        <v>0</v>
      </c>
      <c r="P354" s="489">
        <f t="shared" si="180"/>
        <v>5563.48</v>
      </c>
      <c r="Q354" s="489">
        <f t="shared" si="180"/>
        <v>0</v>
      </c>
      <c r="R354" s="1052">
        <f t="shared" si="180"/>
        <v>5563.48</v>
      </c>
      <c r="S354" s="489">
        <f t="shared" si="180"/>
        <v>5563.48</v>
      </c>
      <c r="T354" s="489">
        <f t="shared" si="180"/>
        <v>0</v>
      </c>
      <c r="U354" s="489">
        <f t="shared" si="180"/>
        <v>0</v>
      </c>
      <c r="V354" s="1052">
        <f t="shared" si="180"/>
        <v>2141.4</v>
      </c>
      <c r="W354" s="489">
        <f t="shared" si="180"/>
        <v>0</v>
      </c>
      <c r="X354" s="489">
        <f t="shared" si="180"/>
        <v>0</v>
      </c>
      <c r="Y354" s="489">
        <f t="shared" si="180"/>
        <v>2141.4</v>
      </c>
      <c r="Z354" s="1300"/>
      <c r="AA354" s="1301"/>
      <c r="AB354" s="609"/>
      <c r="AC354" s="609"/>
    </row>
    <row r="355" spans="1:29" ht="16.5" customHeight="1" x14ac:dyDescent="0.25">
      <c r="A355" s="2021"/>
      <c r="B355" s="867" t="s">
        <v>53</v>
      </c>
      <c r="C355" s="1284">
        <v>963</v>
      </c>
      <c r="D355" s="1285">
        <v>10</v>
      </c>
      <c r="E355" s="1285" t="s">
        <v>25</v>
      </c>
      <c r="F355" s="1286" t="s">
        <v>405</v>
      </c>
      <c r="G355" s="1715" t="s">
        <v>408</v>
      </c>
      <c r="H355" s="1285">
        <v>200</v>
      </c>
      <c r="I355" s="1764">
        <f>J355+N355+R355+V355</f>
        <v>13883.9</v>
      </c>
      <c r="J355" s="879">
        <f t="shared" si="180"/>
        <v>615.54</v>
      </c>
      <c r="K355" s="488">
        <f t="shared" si="180"/>
        <v>0</v>
      </c>
      <c r="L355" s="488">
        <f t="shared" si="180"/>
        <v>0</v>
      </c>
      <c r="M355" s="488">
        <f t="shared" si="180"/>
        <v>615.54</v>
      </c>
      <c r="N355" s="879">
        <f t="shared" si="180"/>
        <v>5563.48</v>
      </c>
      <c r="O355" s="488">
        <f t="shared" si="180"/>
        <v>0</v>
      </c>
      <c r="P355" s="488">
        <f t="shared" si="180"/>
        <v>5563.48</v>
      </c>
      <c r="Q355" s="488">
        <f t="shared" si="180"/>
        <v>0</v>
      </c>
      <c r="R355" s="879">
        <f t="shared" si="180"/>
        <v>5563.48</v>
      </c>
      <c r="S355" s="488">
        <f t="shared" si="180"/>
        <v>5563.48</v>
      </c>
      <c r="T355" s="488">
        <f t="shared" si="180"/>
        <v>0</v>
      </c>
      <c r="U355" s="488">
        <f t="shared" si="180"/>
        <v>0</v>
      </c>
      <c r="V355" s="879">
        <f t="shared" si="180"/>
        <v>2141.4</v>
      </c>
      <c r="W355" s="488">
        <f t="shared" si="180"/>
        <v>0</v>
      </c>
      <c r="X355" s="488">
        <f t="shared" si="180"/>
        <v>0</v>
      </c>
      <c r="Y355" s="488">
        <f t="shared" si="180"/>
        <v>2141.4</v>
      </c>
      <c r="Z355" s="1290"/>
      <c r="AA355" s="1291"/>
      <c r="AB355" s="609"/>
      <c r="AC355" s="609"/>
    </row>
    <row r="356" spans="1:29" ht="29.25" customHeight="1" x14ac:dyDescent="0.25">
      <c r="A356" s="2021"/>
      <c r="B356" s="867" t="s">
        <v>368</v>
      </c>
      <c r="C356" s="1284">
        <v>963</v>
      </c>
      <c r="D356" s="1285">
        <v>10</v>
      </c>
      <c r="E356" s="1285" t="s">
        <v>25</v>
      </c>
      <c r="F356" s="1286" t="s">
        <v>405</v>
      </c>
      <c r="G356" s="1715" t="s">
        <v>408</v>
      </c>
      <c r="H356" s="1285">
        <v>240</v>
      </c>
      <c r="I356" s="1764">
        <f>J356+N356+R356+V356</f>
        <v>13883.9</v>
      </c>
      <c r="J356" s="906">
        <f>K356+L356+M356</f>
        <v>615.54</v>
      </c>
      <c r="K356" s="488">
        <f>K357</f>
        <v>0</v>
      </c>
      <c r="L356" s="488">
        <f>L357</f>
        <v>0</v>
      </c>
      <c r="M356" s="488">
        <f>M357</f>
        <v>615.54</v>
      </c>
      <c r="N356" s="906">
        <f>O356+P356+Q356</f>
        <v>5563.48</v>
      </c>
      <c r="O356" s="488">
        <f>O357</f>
        <v>0</v>
      </c>
      <c r="P356" s="488">
        <f>P357</f>
        <v>5563.48</v>
      </c>
      <c r="Q356" s="488">
        <f>Q357</f>
        <v>0</v>
      </c>
      <c r="R356" s="906">
        <f>S356+T356+U356</f>
        <v>5563.48</v>
      </c>
      <c r="S356" s="488">
        <f>S357</f>
        <v>5563.48</v>
      </c>
      <c r="T356" s="488">
        <f>T357</f>
        <v>0</v>
      </c>
      <c r="U356" s="488">
        <f>U357</f>
        <v>0</v>
      </c>
      <c r="V356" s="906">
        <f>W356+X356+Y356</f>
        <v>2141.4</v>
      </c>
      <c r="W356" s="488">
        <f>W357</f>
        <v>0</v>
      </c>
      <c r="X356" s="488">
        <f>X357</f>
        <v>0</v>
      </c>
      <c r="Y356" s="488">
        <f>Y357</f>
        <v>2141.4</v>
      </c>
      <c r="Z356" s="1290"/>
      <c r="AA356" s="1291"/>
      <c r="AB356" s="609"/>
      <c r="AC356" s="609"/>
    </row>
    <row r="357" spans="1:29" ht="42.75" customHeight="1" thickBot="1" x14ac:dyDescent="0.3">
      <c r="A357" s="2022"/>
      <c r="B357" s="658" t="s">
        <v>317</v>
      </c>
      <c r="C357" s="1282">
        <v>963</v>
      </c>
      <c r="D357" s="1281">
        <v>10</v>
      </c>
      <c r="E357" s="1281" t="s">
        <v>25</v>
      </c>
      <c r="F357" s="1453" t="s">
        <v>405</v>
      </c>
      <c r="G357" s="1716" t="s">
        <v>408</v>
      </c>
      <c r="H357" s="1288">
        <v>241</v>
      </c>
      <c r="I357" s="1758">
        <f>J357+N357+R357+V357</f>
        <v>13883.9</v>
      </c>
      <c r="J357" s="906">
        <f>K357+L357+M357</f>
        <v>615.54</v>
      </c>
      <c r="K357" s="836">
        <v>0</v>
      </c>
      <c r="L357" s="836">
        <v>0</v>
      </c>
      <c r="M357" s="836">
        <v>615.54</v>
      </c>
      <c r="N357" s="906">
        <f>O357+P357+Q357</f>
        <v>5563.48</v>
      </c>
      <c r="O357" s="836">
        <v>0</v>
      </c>
      <c r="P357" s="836">
        <v>5563.48</v>
      </c>
      <c r="Q357" s="836">
        <v>0</v>
      </c>
      <c r="R357" s="906">
        <f>S357+T357+U357</f>
        <v>5563.48</v>
      </c>
      <c r="S357" s="836">
        <v>5563.48</v>
      </c>
      <c r="T357" s="836">
        <v>0</v>
      </c>
      <c r="U357" s="836">
        <v>0</v>
      </c>
      <c r="V357" s="906">
        <f>W357+X357+Y357</f>
        <v>2141.4</v>
      </c>
      <c r="W357" s="836">
        <v>0</v>
      </c>
      <c r="X357" s="836">
        <v>0</v>
      </c>
      <c r="Y357" s="836">
        <v>2141.4</v>
      </c>
      <c r="Z357" s="1292"/>
      <c r="AA357" s="1293"/>
      <c r="AB357" s="609"/>
      <c r="AC357" s="609"/>
    </row>
    <row r="358" spans="1:29" ht="3" customHeight="1" thickBot="1" x14ac:dyDescent="0.3">
      <c r="A358" s="1287"/>
      <c r="B358" s="108"/>
      <c r="C358" s="604"/>
      <c r="D358" s="497"/>
      <c r="E358" s="109"/>
      <c r="F358" s="1680"/>
      <c r="G358" s="1712"/>
      <c r="H358" s="685"/>
      <c r="I358" s="1821"/>
      <c r="J358" s="1147"/>
      <c r="K358" s="1337"/>
      <c r="L358" s="1337"/>
      <c r="M358" s="1337"/>
      <c r="N358" s="1147"/>
      <c r="O358" s="1337"/>
      <c r="P358" s="1337"/>
      <c r="Q358" s="1337"/>
      <c r="R358" s="1147"/>
      <c r="S358" s="1338"/>
      <c r="T358" s="1337"/>
      <c r="U358" s="1339"/>
      <c r="V358" s="1151"/>
      <c r="W358" s="1337"/>
      <c r="X358" s="1339"/>
      <c r="Y358" s="1337"/>
      <c r="Z358" s="837"/>
      <c r="AA358" s="838"/>
      <c r="AB358" s="609"/>
      <c r="AC358" s="609"/>
    </row>
    <row r="359" spans="1:29" s="1" customFormat="1" ht="16.5" customHeight="1" thickBot="1" x14ac:dyDescent="0.3">
      <c r="A359" s="483" t="s">
        <v>114</v>
      </c>
      <c r="B359" s="484" t="s">
        <v>115</v>
      </c>
      <c r="C359" s="448" t="s">
        <v>112</v>
      </c>
      <c r="D359" s="448" t="s">
        <v>118</v>
      </c>
      <c r="E359" s="447" t="s">
        <v>26</v>
      </c>
      <c r="F359" s="1432" t="s">
        <v>28</v>
      </c>
      <c r="G359" s="447" t="s">
        <v>29</v>
      </c>
      <c r="H359" s="1499" t="s">
        <v>29</v>
      </c>
      <c r="I359" s="1822">
        <f>I361</f>
        <v>22000</v>
      </c>
      <c r="J359" s="378">
        <f t="shared" ref="J359:AA359" si="181">J361</f>
        <v>11289</v>
      </c>
      <c r="K359" s="378">
        <f t="shared" si="181"/>
        <v>1220</v>
      </c>
      <c r="L359" s="378">
        <f t="shared" si="181"/>
        <v>2041</v>
      </c>
      <c r="M359" s="378">
        <f t="shared" si="181"/>
        <v>8028</v>
      </c>
      <c r="N359" s="378">
        <f t="shared" si="181"/>
        <v>5125</v>
      </c>
      <c r="O359" s="1114">
        <f t="shared" si="181"/>
        <v>1464</v>
      </c>
      <c r="P359" s="1114">
        <f t="shared" si="181"/>
        <v>3661</v>
      </c>
      <c r="Q359" s="378">
        <f t="shared" si="181"/>
        <v>0</v>
      </c>
      <c r="R359" s="378">
        <f t="shared" si="181"/>
        <v>2306</v>
      </c>
      <c r="S359" s="481">
        <f t="shared" si="181"/>
        <v>2306</v>
      </c>
      <c r="T359" s="378">
        <f t="shared" si="181"/>
        <v>0</v>
      </c>
      <c r="U359" s="1289">
        <f t="shared" si="181"/>
        <v>0</v>
      </c>
      <c r="V359" s="1289">
        <f t="shared" si="181"/>
        <v>3280</v>
      </c>
      <c r="W359" s="378">
        <f t="shared" si="181"/>
        <v>0</v>
      </c>
      <c r="X359" s="378">
        <f t="shared" si="181"/>
        <v>0</v>
      </c>
      <c r="Y359" s="378">
        <f t="shared" si="181"/>
        <v>3280</v>
      </c>
      <c r="Z359" s="1289">
        <f t="shared" si="181"/>
        <v>31000</v>
      </c>
      <c r="AA359" s="378">
        <f t="shared" si="181"/>
        <v>31000</v>
      </c>
      <c r="AB359" s="609"/>
      <c r="AC359" s="609"/>
    </row>
    <row r="360" spans="1:29" s="1" customFormat="1" ht="28.5" customHeight="1" thickBot="1" x14ac:dyDescent="0.3">
      <c r="A360" s="399" t="s">
        <v>209</v>
      </c>
      <c r="B360" s="400" t="s">
        <v>285</v>
      </c>
      <c r="C360" s="401" t="s">
        <v>112</v>
      </c>
      <c r="D360" s="1458" t="s">
        <v>118</v>
      </c>
      <c r="E360" s="1473" t="s">
        <v>37</v>
      </c>
      <c r="F360" s="717" t="s">
        <v>28</v>
      </c>
      <c r="G360" s="1473" t="s">
        <v>29</v>
      </c>
      <c r="H360" s="717" t="s">
        <v>29</v>
      </c>
      <c r="I360" s="1740">
        <f t="shared" ref="I360:V360" si="182">I359</f>
        <v>22000</v>
      </c>
      <c r="J360" s="1064">
        <f t="shared" si="182"/>
        <v>11289</v>
      </c>
      <c r="K360" s="1064">
        <f t="shared" si="182"/>
        <v>1220</v>
      </c>
      <c r="L360" s="1211">
        <f t="shared" si="182"/>
        <v>2041</v>
      </c>
      <c r="M360" s="1064">
        <f t="shared" si="182"/>
        <v>8028</v>
      </c>
      <c r="N360" s="1064">
        <f t="shared" si="182"/>
        <v>5125</v>
      </c>
      <c r="O360" s="1064">
        <f t="shared" si="182"/>
        <v>1464</v>
      </c>
      <c r="P360" s="1064">
        <f t="shared" si="182"/>
        <v>3661</v>
      </c>
      <c r="Q360" s="1064">
        <f t="shared" si="182"/>
        <v>0</v>
      </c>
      <c r="R360" s="1064">
        <f t="shared" si="182"/>
        <v>2306</v>
      </c>
      <c r="S360" s="1212">
        <f t="shared" si="182"/>
        <v>2306</v>
      </c>
      <c r="T360" s="1211">
        <f t="shared" si="182"/>
        <v>0</v>
      </c>
      <c r="U360" s="1213">
        <f t="shared" si="182"/>
        <v>0</v>
      </c>
      <c r="V360" s="1213">
        <f t="shared" si="182"/>
        <v>3280</v>
      </c>
      <c r="W360" s="1064">
        <f>W359</f>
        <v>0</v>
      </c>
      <c r="X360" s="1064">
        <f>X359</f>
        <v>0</v>
      </c>
      <c r="Y360" s="1064">
        <f>Y359</f>
        <v>3280</v>
      </c>
      <c r="Z360" s="1213">
        <f>Z359</f>
        <v>31000</v>
      </c>
      <c r="AA360" s="1064">
        <f>AA359</f>
        <v>31000</v>
      </c>
      <c r="AB360" s="609"/>
      <c r="AC360" s="609"/>
    </row>
    <row r="361" spans="1:29" s="2" customFormat="1" ht="27.75" customHeight="1" x14ac:dyDescent="0.25">
      <c r="A361" s="1980" t="s">
        <v>209</v>
      </c>
      <c r="B361" s="397" t="s">
        <v>286</v>
      </c>
      <c r="C361" s="88" t="s">
        <v>112</v>
      </c>
      <c r="D361" s="1459" t="s">
        <v>118</v>
      </c>
      <c r="E361" s="1474" t="s">
        <v>37</v>
      </c>
      <c r="F361" s="1487" t="s">
        <v>243</v>
      </c>
      <c r="G361" s="1474" t="s">
        <v>29</v>
      </c>
      <c r="H361" s="1500" t="s">
        <v>29</v>
      </c>
      <c r="I361" s="1741">
        <f t="shared" ref="I361:AA361" si="183">I362</f>
        <v>22000</v>
      </c>
      <c r="J361" s="1065">
        <f t="shared" si="183"/>
        <v>11289</v>
      </c>
      <c r="K361" s="283">
        <f t="shared" si="183"/>
        <v>1220</v>
      </c>
      <c r="L361" s="369">
        <f t="shared" si="183"/>
        <v>2041</v>
      </c>
      <c r="M361" s="283">
        <f t="shared" si="183"/>
        <v>8028</v>
      </c>
      <c r="N361" s="1065">
        <f t="shared" si="183"/>
        <v>5125</v>
      </c>
      <c r="O361" s="265">
        <f t="shared" si="183"/>
        <v>1464</v>
      </c>
      <c r="P361" s="265">
        <f t="shared" si="183"/>
        <v>3661</v>
      </c>
      <c r="Q361" s="283">
        <f t="shared" si="183"/>
        <v>0</v>
      </c>
      <c r="R361" s="1065">
        <f t="shared" si="183"/>
        <v>2306</v>
      </c>
      <c r="S361" s="376">
        <f t="shared" si="183"/>
        <v>2306</v>
      </c>
      <c r="T361" s="369">
        <f t="shared" si="183"/>
        <v>0</v>
      </c>
      <c r="U361" s="375">
        <f t="shared" si="183"/>
        <v>0</v>
      </c>
      <c r="V361" s="1251">
        <f t="shared" si="183"/>
        <v>3280</v>
      </c>
      <c r="W361" s="283">
        <f t="shared" si="183"/>
        <v>0</v>
      </c>
      <c r="X361" s="283">
        <f t="shared" si="183"/>
        <v>0</v>
      </c>
      <c r="Y361" s="283">
        <f t="shared" si="183"/>
        <v>3280</v>
      </c>
      <c r="Z361" s="1252">
        <f t="shared" si="183"/>
        <v>31000</v>
      </c>
      <c r="AA361" s="1066">
        <f t="shared" si="183"/>
        <v>31000</v>
      </c>
      <c r="AB361" s="609"/>
      <c r="AC361" s="609"/>
    </row>
    <row r="362" spans="1:29" s="2" customFormat="1" ht="42.75" customHeight="1" x14ac:dyDescent="0.25">
      <c r="A362" s="1981"/>
      <c r="B362" s="391" t="s">
        <v>290</v>
      </c>
      <c r="C362" s="68" t="s">
        <v>112</v>
      </c>
      <c r="D362" s="1459" t="s">
        <v>118</v>
      </c>
      <c r="E362" s="1474" t="s">
        <v>37</v>
      </c>
      <c r="F362" s="1487" t="s">
        <v>243</v>
      </c>
      <c r="G362" s="1474" t="s">
        <v>227</v>
      </c>
      <c r="H362" s="1487" t="s">
        <v>29</v>
      </c>
      <c r="I362" s="1729">
        <f>I363+I368</f>
        <v>22000</v>
      </c>
      <c r="J362" s="1033">
        <f t="shared" ref="J362:R362" si="184">J363+J368</f>
        <v>11289</v>
      </c>
      <c r="K362" s="82">
        <f t="shared" si="184"/>
        <v>1220</v>
      </c>
      <c r="L362" s="82">
        <f t="shared" si="184"/>
        <v>2041</v>
      </c>
      <c r="M362" s="82">
        <f t="shared" si="184"/>
        <v>8028</v>
      </c>
      <c r="N362" s="1033">
        <f t="shared" si="184"/>
        <v>5125</v>
      </c>
      <c r="O362" s="82">
        <f t="shared" si="184"/>
        <v>1464</v>
      </c>
      <c r="P362" s="82">
        <f t="shared" si="184"/>
        <v>3661</v>
      </c>
      <c r="Q362" s="82">
        <f t="shared" si="184"/>
        <v>0</v>
      </c>
      <c r="R362" s="1033">
        <f t="shared" si="184"/>
        <v>2306</v>
      </c>
      <c r="S362" s="82">
        <f t="shared" ref="S362:AA362" si="185">S363+S368</f>
        <v>2306</v>
      </c>
      <c r="T362" s="82">
        <f t="shared" si="185"/>
        <v>0</v>
      </c>
      <c r="U362" s="82">
        <f t="shared" si="185"/>
        <v>0</v>
      </c>
      <c r="V362" s="1033">
        <f t="shared" si="185"/>
        <v>3280</v>
      </c>
      <c r="W362" s="82">
        <f t="shared" si="185"/>
        <v>0</v>
      </c>
      <c r="X362" s="82">
        <f t="shared" si="185"/>
        <v>0</v>
      </c>
      <c r="Y362" s="82">
        <f t="shared" si="185"/>
        <v>3280</v>
      </c>
      <c r="Z362" s="284">
        <f t="shared" si="185"/>
        <v>31000</v>
      </c>
      <c r="AA362" s="284">
        <f t="shared" si="185"/>
        <v>31000</v>
      </c>
      <c r="AB362" s="609"/>
      <c r="AC362" s="609"/>
    </row>
    <row r="363" spans="1:29" s="2" customFormat="1" ht="14.25" customHeight="1" x14ac:dyDescent="0.25">
      <c r="A363" s="1981"/>
      <c r="B363" s="402" t="s">
        <v>53</v>
      </c>
      <c r="C363" s="403" t="s">
        <v>112</v>
      </c>
      <c r="D363" s="1460" t="s">
        <v>118</v>
      </c>
      <c r="E363" s="1475" t="s">
        <v>37</v>
      </c>
      <c r="F363" s="1488" t="s">
        <v>243</v>
      </c>
      <c r="G363" s="1475" t="s">
        <v>227</v>
      </c>
      <c r="H363" s="706" t="s">
        <v>55</v>
      </c>
      <c r="I363" s="1727">
        <f>I364+I367</f>
        <v>22000</v>
      </c>
      <c r="J363" s="1025">
        <f>J364+J367</f>
        <v>11289</v>
      </c>
      <c r="K363" s="98">
        <f>K364+K367</f>
        <v>1220</v>
      </c>
      <c r="L363" s="156">
        <f>L364+L367</f>
        <v>2041</v>
      </c>
      <c r="M363" s="98">
        <f>M364+M367</f>
        <v>8028</v>
      </c>
      <c r="N363" s="1025">
        <f>O363+P363+Q363</f>
        <v>5125</v>
      </c>
      <c r="O363" s="98">
        <f t="shared" ref="O363:V363" si="186">O364+O367</f>
        <v>1464</v>
      </c>
      <c r="P363" s="98">
        <f t="shared" si="186"/>
        <v>3661</v>
      </c>
      <c r="Q363" s="98">
        <f t="shared" si="186"/>
        <v>0</v>
      </c>
      <c r="R363" s="1025">
        <f t="shared" si="186"/>
        <v>2306</v>
      </c>
      <c r="S363" s="222">
        <f t="shared" si="186"/>
        <v>2306</v>
      </c>
      <c r="T363" s="156">
        <f t="shared" si="186"/>
        <v>0</v>
      </c>
      <c r="U363" s="234">
        <f t="shared" si="186"/>
        <v>0</v>
      </c>
      <c r="V363" s="1027">
        <f t="shared" si="186"/>
        <v>3280</v>
      </c>
      <c r="W363" s="98">
        <f>W364+W367</f>
        <v>0</v>
      </c>
      <c r="X363" s="98">
        <f>X364+X367</f>
        <v>0</v>
      </c>
      <c r="Y363" s="98">
        <f>Y364+Y367</f>
        <v>3280</v>
      </c>
      <c r="Z363" s="1028">
        <f>Z364+Z367</f>
        <v>30000</v>
      </c>
      <c r="AA363" s="1029">
        <f>AA364+AA367</f>
        <v>30000</v>
      </c>
      <c r="AB363" s="609"/>
      <c r="AC363" s="609"/>
    </row>
    <row r="364" spans="1:29" s="2" customFormat="1" ht="18" x14ac:dyDescent="0.25">
      <c r="A364" s="1981"/>
      <c r="B364" s="71" t="s">
        <v>300</v>
      </c>
      <c r="C364" s="83">
        <v>963</v>
      </c>
      <c r="D364" s="1460" t="s">
        <v>118</v>
      </c>
      <c r="E364" s="1475" t="s">
        <v>37</v>
      </c>
      <c r="F364" s="1488" t="s">
        <v>243</v>
      </c>
      <c r="G364" s="1475" t="s">
        <v>227</v>
      </c>
      <c r="H364" s="680">
        <v>220</v>
      </c>
      <c r="I364" s="1762">
        <f t="shared" ref="I364:N364" si="187">I365+I366</f>
        <v>0</v>
      </c>
      <c r="J364" s="1078">
        <f t="shared" si="187"/>
        <v>0</v>
      </c>
      <c r="K364" s="287">
        <f t="shared" si="187"/>
        <v>0</v>
      </c>
      <c r="L364" s="287">
        <f t="shared" si="187"/>
        <v>0</v>
      </c>
      <c r="M364" s="287">
        <f t="shared" si="187"/>
        <v>0</v>
      </c>
      <c r="N364" s="1025">
        <f t="shared" si="187"/>
        <v>0</v>
      </c>
      <c r="O364" s="98">
        <f t="shared" ref="O364:Y364" si="188">O365+O366</f>
        <v>0</v>
      </c>
      <c r="P364" s="98">
        <f t="shared" si="188"/>
        <v>0</v>
      </c>
      <c r="Q364" s="98">
        <f t="shared" si="188"/>
        <v>0</v>
      </c>
      <c r="R364" s="1025">
        <f t="shared" si="188"/>
        <v>0</v>
      </c>
      <c r="S364" s="222">
        <f t="shared" si="188"/>
        <v>0</v>
      </c>
      <c r="T364" s="98">
        <f t="shared" si="188"/>
        <v>0</v>
      </c>
      <c r="U364" s="98">
        <f t="shared" si="188"/>
        <v>0</v>
      </c>
      <c r="V364" s="1025">
        <f t="shared" si="188"/>
        <v>0</v>
      </c>
      <c r="W364" s="98">
        <f t="shared" si="188"/>
        <v>0</v>
      </c>
      <c r="X364" s="98">
        <f t="shared" si="188"/>
        <v>0</v>
      </c>
      <c r="Y364" s="98">
        <f t="shared" si="188"/>
        <v>0</v>
      </c>
      <c r="Z364" s="894"/>
      <c r="AA364" s="895"/>
      <c r="AB364" s="609"/>
      <c r="AC364" s="609"/>
    </row>
    <row r="365" spans="1:29" s="2" customFormat="1" ht="18" x14ac:dyDescent="0.25">
      <c r="A365" s="1981"/>
      <c r="B365" s="71" t="s">
        <v>316</v>
      </c>
      <c r="C365" s="83">
        <v>963</v>
      </c>
      <c r="D365" s="1460" t="s">
        <v>118</v>
      </c>
      <c r="E365" s="1475" t="s">
        <v>37</v>
      </c>
      <c r="F365" s="1488" t="s">
        <v>243</v>
      </c>
      <c r="G365" s="1475" t="s">
        <v>227</v>
      </c>
      <c r="H365" s="680">
        <v>222</v>
      </c>
      <c r="I365" s="1762">
        <f>J365+N365+R365+Y365</f>
        <v>0</v>
      </c>
      <c r="J365" s="1078">
        <f>K365+L365+M365</f>
        <v>0</v>
      </c>
      <c r="K365" s="287"/>
      <c r="L365" s="1080"/>
      <c r="M365" s="287"/>
      <c r="N365" s="1025">
        <f>O365+P365+Q365</f>
        <v>0</v>
      </c>
      <c r="O365" s="98"/>
      <c r="P365" s="98"/>
      <c r="Q365" s="287"/>
      <c r="R365" s="1078">
        <f>S365+T365+U365</f>
        <v>0</v>
      </c>
      <c r="S365" s="1081"/>
      <c r="T365" s="1080"/>
      <c r="U365" s="1082"/>
      <c r="V365" s="1079">
        <f>W365+X365+Y365</f>
        <v>0</v>
      </c>
      <c r="W365" s="287"/>
      <c r="X365" s="1080"/>
      <c r="Y365" s="287"/>
      <c r="Z365" s="894"/>
      <c r="AA365" s="895"/>
      <c r="AB365" s="609"/>
      <c r="AC365" s="609"/>
    </row>
    <row r="366" spans="1:29" s="2" customFormat="1" ht="18" x14ac:dyDescent="0.25">
      <c r="A366" s="1981"/>
      <c r="B366" s="71" t="s">
        <v>302</v>
      </c>
      <c r="C366" s="83">
        <v>963</v>
      </c>
      <c r="D366" s="1460" t="s">
        <v>118</v>
      </c>
      <c r="E366" s="1475" t="s">
        <v>37</v>
      </c>
      <c r="F366" s="1488" t="s">
        <v>243</v>
      </c>
      <c r="G366" s="1475" t="s">
        <v>227</v>
      </c>
      <c r="H366" s="680">
        <v>226</v>
      </c>
      <c r="I366" s="1727">
        <f>J366+N366+R366+Y366</f>
        <v>0</v>
      </c>
      <c r="J366" s="1078">
        <f>K366+L366+M366</f>
        <v>0</v>
      </c>
      <c r="K366" s="287"/>
      <c r="L366" s="1080"/>
      <c r="M366" s="287"/>
      <c r="N366" s="1025">
        <f>O366+P366+Q366</f>
        <v>0</v>
      </c>
      <c r="O366" s="98"/>
      <c r="P366" s="98"/>
      <c r="Q366" s="287"/>
      <c r="R366" s="1078">
        <f>S366+T366+U366</f>
        <v>0</v>
      </c>
      <c r="S366" s="1081"/>
      <c r="T366" s="1080"/>
      <c r="U366" s="1082"/>
      <c r="V366" s="1079">
        <f>W366+X366+Y366</f>
        <v>0</v>
      </c>
      <c r="W366" s="287"/>
      <c r="X366" s="1080"/>
      <c r="Y366" s="287"/>
      <c r="Z366" s="894"/>
      <c r="AA366" s="895"/>
      <c r="AB366" s="609"/>
      <c r="AC366" s="609"/>
    </row>
    <row r="367" spans="1:29" ht="18" x14ac:dyDescent="0.25">
      <c r="A367" s="1981"/>
      <c r="B367" s="71" t="s">
        <v>14</v>
      </c>
      <c r="C367" s="83">
        <v>963</v>
      </c>
      <c r="D367" s="1460" t="s">
        <v>118</v>
      </c>
      <c r="E367" s="1475" t="s">
        <v>37</v>
      </c>
      <c r="F367" s="1488" t="s">
        <v>243</v>
      </c>
      <c r="G367" s="1475" t="s">
        <v>227</v>
      </c>
      <c r="H367" s="680">
        <v>290</v>
      </c>
      <c r="I367" s="1727">
        <f>J367+N367+R367+V367</f>
        <v>22000</v>
      </c>
      <c r="J367" s="1025">
        <f>K367+L367+M367</f>
        <v>11289</v>
      </c>
      <c r="K367" s="98">
        <v>1220</v>
      </c>
      <c r="L367" s="156">
        <v>2041</v>
      </c>
      <c r="M367" s="98">
        <v>8028</v>
      </c>
      <c r="N367" s="1025">
        <f>O367+P367+Q367</f>
        <v>5125</v>
      </c>
      <c r="O367" s="98">
        <v>1464</v>
      </c>
      <c r="P367" s="98">
        <v>3661</v>
      </c>
      <c r="Q367" s="98">
        <v>0</v>
      </c>
      <c r="R367" s="1025">
        <f>S367+T367+U367</f>
        <v>2306</v>
      </c>
      <c r="S367" s="222">
        <v>2306</v>
      </c>
      <c r="T367" s="156">
        <v>0</v>
      </c>
      <c r="U367" s="234"/>
      <c r="V367" s="1027">
        <f>W367+X367+Y367</f>
        <v>3280</v>
      </c>
      <c r="W367" s="98">
        <v>0</v>
      </c>
      <c r="X367" s="156">
        <v>0</v>
      </c>
      <c r="Y367" s="98">
        <v>3280</v>
      </c>
      <c r="Z367" s="894">
        <v>30000</v>
      </c>
      <c r="AA367" s="895">
        <v>30000</v>
      </c>
      <c r="AB367" s="609"/>
      <c r="AC367" s="609"/>
    </row>
    <row r="368" spans="1:29" ht="18" x14ac:dyDescent="0.25">
      <c r="A368" s="1981"/>
      <c r="B368" s="69" t="s">
        <v>15</v>
      </c>
      <c r="C368" s="124">
        <v>963</v>
      </c>
      <c r="D368" s="1459" t="s">
        <v>118</v>
      </c>
      <c r="E368" s="1474" t="s">
        <v>37</v>
      </c>
      <c r="F368" s="1487" t="s">
        <v>243</v>
      </c>
      <c r="G368" s="1474" t="s">
        <v>29</v>
      </c>
      <c r="H368" s="681">
        <v>300</v>
      </c>
      <c r="I368" s="1729">
        <f t="shared" ref="I368:Q368" si="189">I369+I370</f>
        <v>0</v>
      </c>
      <c r="J368" s="1033">
        <f t="shared" si="189"/>
        <v>0</v>
      </c>
      <c r="K368" s="82">
        <f t="shared" si="189"/>
        <v>0</v>
      </c>
      <c r="L368" s="82">
        <f t="shared" si="189"/>
        <v>0</v>
      </c>
      <c r="M368" s="82">
        <f t="shared" si="189"/>
        <v>0</v>
      </c>
      <c r="N368" s="1033">
        <f t="shared" si="189"/>
        <v>0</v>
      </c>
      <c r="O368" s="82">
        <f t="shared" si="189"/>
        <v>0</v>
      </c>
      <c r="P368" s="82">
        <f t="shared" si="189"/>
        <v>0</v>
      </c>
      <c r="Q368" s="82">
        <f t="shared" si="189"/>
        <v>0</v>
      </c>
      <c r="R368" s="1033">
        <f t="shared" ref="R368:AA368" si="190">R369+R370</f>
        <v>0</v>
      </c>
      <c r="S368" s="221">
        <f t="shared" si="190"/>
        <v>0</v>
      </c>
      <c r="T368" s="82">
        <f t="shared" si="190"/>
        <v>0</v>
      </c>
      <c r="U368" s="82">
        <f t="shared" si="190"/>
        <v>0</v>
      </c>
      <c r="V368" s="1044">
        <f t="shared" si="190"/>
        <v>0</v>
      </c>
      <c r="W368" s="82">
        <f t="shared" si="190"/>
        <v>0</v>
      </c>
      <c r="X368" s="82">
        <f t="shared" si="190"/>
        <v>0</v>
      </c>
      <c r="Y368" s="82">
        <f t="shared" si="190"/>
        <v>0</v>
      </c>
      <c r="Z368" s="1214">
        <f t="shared" si="190"/>
        <v>1000</v>
      </c>
      <c r="AA368" s="284">
        <f t="shared" si="190"/>
        <v>1000</v>
      </c>
      <c r="AB368" s="609"/>
      <c r="AC368" s="609"/>
    </row>
    <row r="369" spans="1:29" ht="18" x14ac:dyDescent="0.25">
      <c r="A369" s="1981"/>
      <c r="B369" s="71" t="s">
        <v>16</v>
      </c>
      <c r="C369" s="124">
        <v>963</v>
      </c>
      <c r="D369" s="1460" t="s">
        <v>118</v>
      </c>
      <c r="E369" s="1475" t="s">
        <v>37</v>
      </c>
      <c r="F369" s="1488" t="s">
        <v>243</v>
      </c>
      <c r="G369" s="1475" t="s">
        <v>227</v>
      </c>
      <c r="H369" s="680">
        <v>310</v>
      </c>
      <c r="I369" s="1727">
        <f>J369+N369+R369+V369</f>
        <v>0</v>
      </c>
      <c r="J369" s="1025">
        <f>K369+L369+M369</f>
        <v>0</v>
      </c>
      <c r="K369" s="98"/>
      <c r="L369" s="156"/>
      <c r="M369" s="98"/>
      <c r="N369" s="1025">
        <f>O369+P369+Q369</f>
        <v>0</v>
      </c>
      <c r="O369" s="98"/>
      <c r="P369" s="98"/>
      <c r="Q369" s="98">
        <v>0</v>
      </c>
      <c r="R369" s="1025">
        <f>S369+T369+U369</f>
        <v>0</v>
      </c>
      <c r="S369" s="222"/>
      <c r="T369" s="156">
        <v>0</v>
      </c>
      <c r="U369" s="234"/>
      <c r="V369" s="1027">
        <f>W369+X369+Y369</f>
        <v>0</v>
      </c>
      <c r="W369" s="98">
        <v>0</v>
      </c>
      <c r="X369" s="156">
        <v>0</v>
      </c>
      <c r="Y369" s="98"/>
      <c r="Z369" s="894"/>
      <c r="AA369" s="895"/>
      <c r="AB369" s="609"/>
      <c r="AC369" s="609"/>
    </row>
    <row r="370" spans="1:29" ht="18.75" thickBot="1" x14ac:dyDescent="0.3">
      <c r="A370" s="1990"/>
      <c r="B370" s="51" t="s">
        <v>18</v>
      </c>
      <c r="C370" s="392">
        <v>963</v>
      </c>
      <c r="D370" s="1460" t="s">
        <v>118</v>
      </c>
      <c r="E370" s="1475" t="s">
        <v>37</v>
      </c>
      <c r="F370" s="1488" t="s">
        <v>243</v>
      </c>
      <c r="G370" s="1475" t="s">
        <v>227</v>
      </c>
      <c r="H370" s="708">
        <v>340</v>
      </c>
      <c r="I370" s="1763">
        <f>J370+N370+R370+V370</f>
        <v>0</v>
      </c>
      <c r="J370" s="1087">
        <f>K370+L370+M370</f>
        <v>0</v>
      </c>
      <c r="K370" s="273"/>
      <c r="L370" s="365"/>
      <c r="M370" s="273"/>
      <c r="N370" s="1087">
        <f>O370+P370+Q370</f>
        <v>0</v>
      </c>
      <c r="O370" s="287"/>
      <c r="P370" s="287"/>
      <c r="Q370" s="273">
        <v>0</v>
      </c>
      <c r="R370" s="1087">
        <f>S370+T370+U370</f>
        <v>0</v>
      </c>
      <c r="S370" s="275"/>
      <c r="T370" s="365"/>
      <c r="U370" s="274"/>
      <c r="V370" s="1215">
        <f>W370+X370+Y370</f>
        <v>0</v>
      </c>
      <c r="W370" s="273">
        <v>0</v>
      </c>
      <c r="X370" s="365"/>
      <c r="Y370" s="273"/>
      <c r="Z370" s="896">
        <v>1000</v>
      </c>
      <c r="AA370" s="897">
        <v>1000</v>
      </c>
      <c r="AB370" s="609"/>
      <c r="AC370" s="609"/>
    </row>
    <row r="371" spans="1:29" ht="4.5" customHeight="1" thickBot="1" x14ac:dyDescent="0.3">
      <c r="A371" s="92"/>
      <c r="B371" s="92"/>
      <c r="C371" s="93"/>
      <c r="D371" s="1461"/>
      <c r="E371" s="1476"/>
      <c r="F371" s="1489"/>
      <c r="G371" s="1476"/>
      <c r="H371" s="685"/>
      <c r="I371" s="1731"/>
      <c r="J371" s="305"/>
      <c r="K371" s="269"/>
      <c r="L371" s="269"/>
      <c r="M371" s="269"/>
      <c r="N371" s="305"/>
      <c r="O371" s="269"/>
      <c r="P371" s="269"/>
      <c r="Q371" s="269"/>
      <c r="R371" s="305"/>
      <c r="S371" s="271"/>
      <c r="T371" s="269"/>
      <c r="U371" s="270"/>
      <c r="V371" s="307"/>
      <c r="W371" s="269"/>
      <c r="X371" s="270"/>
      <c r="Y371" s="269"/>
      <c r="Z371" s="270"/>
      <c r="AA371" s="269"/>
      <c r="AB371" s="609"/>
      <c r="AC371" s="609"/>
    </row>
    <row r="372" spans="1:29" ht="59.25" hidden="1" customHeight="1" thickBot="1" x14ac:dyDescent="0.3">
      <c r="A372" s="485">
        <v>1400</v>
      </c>
      <c r="B372" s="605" t="s">
        <v>276</v>
      </c>
      <c r="C372" s="486">
        <v>963</v>
      </c>
      <c r="D372" s="1462">
        <v>14</v>
      </c>
      <c r="E372" s="1477" t="s">
        <v>26</v>
      </c>
      <c r="F372" s="1490" t="s">
        <v>28</v>
      </c>
      <c r="G372" s="1477" t="s">
        <v>29</v>
      </c>
      <c r="H372" s="1490" t="s">
        <v>29</v>
      </c>
      <c r="I372" s="1770">
        <f t="shared" ref="I372:J374" si="191">I373</f>
        <v>0</v>
      </c>
      <c r="J372" s="459">
        <f t="shared" si="191"/>
        <v>0</v>
      </c>
      <c r="K372" s="487">
        <f t="shared" ref="K372:AA372" si="192">K373</f>
        <v>0</v>
      </c>
      <c r="L372" s="459">
        <f t="shared" si="192"/>
        <v>0</v>
      </c>
      <c r="M372" s="516">
        <f t="shared" si="192"/>
        <v>0</v>
      </c>
      <c r="N372" s="459">
        <f t="shared" si="192"/>
        <v>0</v>
      </c>
      <c r="O372" s="766">
        <f t="shared" si="192"/>
        <v>0</v>
      </c>
      <c r="P372" s="766">
        <f t="shared" si="192"/>
        <v>0</v>
      </c>
      <c r="Q372" s="918">
        <f t="shared" si="192"/>
        <v>0</v>
      </c>
      <c r="R372" s="459">
        <f t="shared" si="192"/>
        <v>0</v>
      </c>
      <c r="S372" s="487">
        <f t="shared" si="192"/>
        <v>0</v>
      </c>
      <c r="T372" s="459">
        <f t="shared" si="192"/>
        <v>0</v>
      </c>
      <c r="U372" s="487">
        <f t="shared" si="192"/>
        <v>0</v>
      </c>
      <c r="V372" s="459">
        <f t="shared" si="192"/>
        <v>0</v>
      </c>
      <c r="W372" s="575">
        <f t="shared" si="192"/>
        <v>0</v>
      </c>
      <c r="X372" s="459">
        <f t="shared" si="192"/>
        <v>0</v>
      </c>
      <c r="Y372" s="516">
        <f t="shared" si="192"/>
        <v>0</v>
      </c>
      <c r="Z372" s="459">
        <f t="shared" si="192"/>
        <v>0</v>
      </c>
      <c r="AA372" s="516">
        <f t="shared" si="192"/>
        <v>0</v>
      </c>
      <c r="AB372" s="609"/>
      <c r="AC372" s="609"/>
    </row>
    <row r="373" spans="1:29" ht="28.5" hidden="1" customHeight="1" thickBot="1" x14ac:dyDescent="0.3">
      <c r="A373" s="377">
        <v>1403</v>
      </c>
      <c r="B373" s="606" t="s">
        <v>277</v>
      </c>
      <c r="C373" s="393">
        <v>963</v>
      </c>
      <c r="D373" s="1463">
        <v>14</v>
      </c>
      <c r="E373" s="1478" t="s">
        <v>25</v>
      </c>
      <c r="F373" s="721" t="s">
        <v>28</v>
      </c>
      <c r="G373" s="1478" t="s">
        <v>29</v>
      </c>
      <c r="H373" s="721" t="s">
        <v>29</v>
      </c>
      <c r="I373" s="1732">
        <f t="shared" si="191"/>
        <v>0</v>
      </c>
      <c r="J373" s="77">
        <f t="shared" si="191"/>
        <v>0</v>
      </c>
      <c r="K373" s="232">
        <f t="shared" ref="K373:Z374" si="193">K374</f>
        <v>0</v>
      </c>
      <c r="L373" s="77">
        <f t="shared" si="193"/>
        <v>0</v>
      </c>
      <c r="M373" s="157">
        <f t="shared" si="193"/>
        <v>0</v>
      </c>
      <c r="N373" s="77">
        <f t="shared" si="193"/>
        <v>0</v>
      </c>
      <c r="O373" s="77">
        <f t="shared" si="193"/>
        <v>0</v>
      </c>
      <c r="P373" s="77">
        <f t="shared" si="193"/>
        <v>0</v>
      </c>
      <c r="Q373" s="77">
        <f t="shared" si="193"/>
        <v>0</v>
      </c>
      <c r="R373" s="77">
        <f t="shared" si="193"/>
        <v>0</v>
      </c>
      <c r="S373" s="232">
        <f t="shared" si="193"/>
        <v>0</v>
      </c>
      <c r="T373" s="77">
        <f t="shared" si="193"/>
        <v>0</v>
      </c>
      <c r="U373" s="232">
        <f t="shared" si="193"/>
        <v>0</v>
      </c>
      <c r="V373" s="77">
        <f t="shared" si="193"/>
        <v>0</v>
      </c>
      <c r="W373" s="78">
        <f t="shared" si="193"/>
        <v>0</v>
      </c>
      <c r="X373" s="77">
        <f t="shared" si="193"/>
        <v>0</v>
      </c>
      <c r="Y373" s="157">
        <f t="shared" si="193"/>
        <v>0</v>
      </c>
      <c r="Z373" s="77">
        <f t="shared" si="193"/>
        <v>0</v>
      </c>
      <c r="AA373" s="157">
        <f>AA374</f>
        <v>0</v>
      </c>
      <c r="AB373" s="609"/>
      <c r="AC373" s="609"/>
    </row>
    <row r="374" spans="1:29" ht="111" hidden="1" customHeight="1" x14ac:dyDescent="0.25">
      <c r="A374" s="1977"/>
      <c r="B374" s="607" t="s">
        <v>284</v>
      </c>
      <c r="C374" s="394">
        <v>963</v>
      </c>
      <c r="D374" s="1464">
        <v>14</v>
      </c>
      <c r="E374" s="1479" t="s">
        <v>25</v>
      </c>
      <c r="F374" s="1491" t="s">
        <v>278</v>
      </c>
      <c r="G374" s="1479" t="s">
        <v>29</v>
      </c>
      <c r="H374" s="1491" t="s">
        <v>29</v>
      </c>
      <c r="I374" s="1725">
        <f t="shared" si="191"/>
        <v>0</v>
      </c>
      <c r="J374" s="212">
        <f t="shared" si="191"/>
        <v>0</v>
      </c>
      <c r="K374" s="258">
        <f t="shared" ref="K374:X374" si="194">K375</f>
        <v>0</v>
      </c>
      <c r="L374" s="262">
        <f t="shared" si="194"/>
        <v>0</v>
      </c>
      <c r="M374" s="263">
        <f t="shared" si="194"/>
        <v>0</v>
      </c>
      <c r="N374" s="212">
        <f t="shared" si="194"/>
        <v>0</v>
      </c>
      <c r="O374" s="262">
        <f t="shared" si="194"/>
        <v>0</v>
      </c>
      <c r="P374" s="262">
        <f t="shared" si="194"/>
        <v>0</v>
      </c>
      <c r="Q374" s="262">
        <f t="shared" si="194"/>
        <v>0</v>
      </c>
      <c r="R374" s="212">
        <f t="shared" si="194"/>
        <v>0</v>
      </c>
      <c r="S374" s="263">
        <f t="shared" si="194"/>
        <v>0</v>
      </c>
      <c r="T374" s="262">
        <f t="shared" si="194"/>
        <v>0</v>
      </c>
      <c r="U374" s="262">
        <f t="shared" si="194"/>
        <v>0</v>
      </c>
      <c r="V374" s="566">
        <f t="shared" si="194"/>
        <v>0</v>
      </c>
      <c r="W374" s="262">
        <f t="shared" si="194"/>
        <v>0</v>
      </c>
      <c r="X374" s="262">
        <f t="shared" si="194"/>
        <v>0</v>
      </c>
      <c r="Y374" s="262">
        <f t="shared" si="193"/>
        <v>0</v>
      </c>
      <c r="Z374" s="258">
        <f t="shared" si="193"/>
        <v>0</v>
      </c>
      <c r="AA374" s="262">
        <f>AA375</f>
        <v>0</v>
      </c>
      <c r="AB374" s="609"/>
      <c r="AC374" s="609"/>
    </row>
    <row r="375" spans="1:29" ht="30.75" hidden="1" customHeight="1" thickBot="1" x14ac:dyDescent="0.3">
      <c r="A375" s="1978"/>
      <c r="B375" s="249" t="s">
        <v>277</v>
      </c>
      <c r="C375" s="420">
        <v>963</v>
      </c>
      <c r="D375" s="1465">
        <v>14</v>
      </c>
      <c r="E375" s="1480" t="s">
        <v>25</v>
      </c>
      <c r="F375" s="1492" t="s">
        <v>280</v>
      </c>
      <c r="G375" s="1480" t="s">
        <v>29</v>
      </c>
      <c r="H375" s="1492" t="s">
        <v>29</v>
      </c>
      <c r="I375" s="1823">
        <f>I376+I380</f>
        <v>0</v>
      </c>
      <c r="J375" s="415">
        <f>K375+L375+M375</f>
        <v>0</v>
      </c>
      <c r="K375" s="514">
        <f t="shared" ref="K375:AA375" si="195">K376+K380</f>
        <v>0</v>
      </c>
      <c r="L375" s="416">
        <f t="shared" si="195"/>
        <v>0</v>
      </c>
      <c r="M375" s="517">
        <f t="shared" si="195"/>
        <v>0</v>
      </c>
      <c r="N375" s="415">
        <f t="shared" si="195"/>
        <v>0</v>
      </c>
      <c r="O375" s="296">
        <f t="shared" si="195"/>
        <v>0</v>
      </c>
      <c r="P375" s="296">
        <f t="shared" si="195"/>
        <v>0</v>
      </c>
      <c r="Q375" s="416">
        <f t="shared" si="195"/>
        <v>0</v>
      </c>
      <c r="R375" s="415">
        <f t="shared" si="195"/>
        <v>0</v>
      </c>
      <c r="S375" s="517">
        <f t="shared" si="195"/>
        <v>0</v>
      </c>
      <c r="T375" s="416">
        <f t="shared" si="195"/>
        <v>0</v>
      </c>
      <c r="U375" s="416">
        <f t="shared" si="195"/>
        <v>0</v>
      </c>
      <c r="V375" s="572">
        <f t="shared" si="195"/>
        <v>0</v>
      </c>
      <c r="W375" s="416">
        <f t="shared" si="195"/>
        <v>0</v>
      </c>
      <c r="X375" s="416">
        <f t="shared" si="195"/>
        <v>0</v>
      </c>
      <c r="Y375" s="416">
        <f t="shared" si="195"/>
        <v>0</v>
      </c>
      <c r="Z375" s="514">
        <f t="shared" si="195"/>
        <v>0</v>
      </c>
      <c r="AA375" s="416">
        <f t="shared" si="195"/>
        <v>0</v>
      </c>
      <c r="AB375" s="609"/>
      <c r="AC375" s="609"/>
    </row>
    <row r="376" spans="1:29" ht="82.5" hidden="1" customHeight="1" thickBot="1" x14ac:dyDescent="0.3">
      <c r="A376" s="1978"/>
      <c r="B376" s="417" t="s">
        <v>312</v>
      </c>
      <c r="C376" s="421">
        <v>963</v>
      </c>
      <c r="D376" s="1466">
        <v>14</v>
      </c>
      <c r="E376" s="1481" t="s">
        <v>25</v>
      </c>
      <c r="F376" s="1493" t="s">
        <v>303</v>
      </c>
      <c r="G376" s="1481" t="s">
        <v>29</v>
      </c>
      <c r="H376" s="1493" t="s">
        <v>29</v>
      </c>
      <c r="I376" s="1748">
        <f>I377</f>
        <v>0</v>
      </c>
      <c r="J376" s="419">
        <f t="shared" ref="J376:AA376" si="196">J377</f>
        <v>0</v>
      </c>
      <c r="K376" s="507">
        <f t="shared" si="196"/>
        <v>0</v>
      </c>
      <c r="L376" s="419">
        <f t="shared" si="196"/>
        <v>0</v>
      </c>
      <c r="M376" s="518">
        <f t="shared" si="196"/>
        <v>0</v>
      </c>
      <c r="N376" s="419">
        <f t="shared" si="196"/>
        <v>0</v>
      </c>
      <c r="O376" s="419">
        <f t="shared" si="196"/>
        <v>0</v>
      </c>
      <c r="P376" s="419">
        <f t="shared" si="196"/>
        <v>0</v>
      </c>
      <c r="Q376" s="419">
        <f t="shared" si="196"/>
        <v>0</v>
      </c>
      <c r="R376" s="419">
        <f t="shared" si="196"/>
        <v>0</v>
      </c>
      <c r="S376" s="518">
        <f t="shared" si="196"/>
        <v>0</v>
      </c>
      <c r="T376" s="419">
        <f t="shared" si="196"/>
        <v>0</v>
      </c>
      <c r="U376" s="419">
        <f t="shared" si="196"/>
        <v>0</v>
      </c>
      <c r="V376" s="507">
        <f t="shared" si="196"/>
        <v>0</v>
      </c>
      <c r="W376" s="419">
        <f t="shared" si="196"/>
        <v>0</v>
      </c>
      <c r="X376" s="419">
        <f t="shared" si="196"/>
        <v>0</v>
      </c>
      <c r="Y376" s="419">
        <f t="shared" si="196"/>
        <v>0</v>
      </c>
      <c r="Z376" s="507">
        <f t="shared" si="196"/>
        <v>0</v>
      </c>
      <c r="AA376" s="419">
        <f t="shared" si="196"/>
        <v>0</v>
      </c>
      <c r="AB376" s="609"/>
      <c r="AC376" s="609"/>
    </row>
    <row r="377" spans="1:29" ht="14.25" hidden="1" customHeight="1" x14ac:dyDescent="0.25">
      <c r="A377" s="1978"/>
      <c r="B377" s="608" t="s">
        <v>314</v>
      </c>
      <c r="C377" s="223">
        <v>963</v>
      </c>
      <c r="D377" s="1467">
        <v>14</v>
      </c>
      <c r="E377" s="1482" t="s">
        <v>25</v>
      </c>
      <c r="F377" s="1494" t="s">
        <v>303</v>
      </c>
      <c r="G377" s="1506" t="s">
        <v>273</v>
      </c>
      <c r="H377" s="1501" t="s">
        <v>29</v>
      </c>
      <c r="I377" s="1824">
        <f>I378</f>
        <v>0</v>
      </c>
      <c r="J377" s="387">
        <f t="shared" ref="J377:AA377" si="197">J378</f>
        <v>0</v>
      </c>
      <c r="K377" s="505">
        <f t="shared" si="197"/>
        <v>0</v>
      </c>
      <c r="L377" s="293">
        <f t="shared" si="197"/>
        <v>0</v>
      </c>
      <c r="M377" s="292">
        <f t="shared" si="197"/>
        <v>0</v>
      </c>
      <c r="N377" s="387">
        <f t="shared" si="197"/>
        <v>0</v>
      </c>
      <c r="O377" s="490">
        <f t="shared" si="197"/>
        <v>0</v>
      </c>
      <c r="P377" s="490">
        <f t="shared" si="197"/>
        <v>0</v>
      </c>
      <c r="Q377" s="293">
        <f t="shared" si="197"/>
        <v>0</v>
      </c>
      <c r="R377" s="387">
        <f t="shared" si="197"/>
        <v>0</v>
      </c>
      <c r="S377" s="292">
        <f t="shared" si="197"/>
        <v>0</v>
      </c>
      <c r="T377" s="293">
        <f t="shared" si="197"/>
        <v>0</v>
      </c>
      <c r="U377" s="293">
        <f t="shared" si="197"/>
        <v>0</v>
      </c>
      <c r="V377" s="571">
        <f t="shared" si="197"/>
        <v>0</v>
      </c>
      <c r="W377" s="293">
        <f t="shared" si="197"/>
        <v>0</v>
      </c>
      <c r="X377" s="293">
        <f t="shared" si="197"/>
        <v>0</v>
      </c>
      <c r="Y377" s="293">
        <f t="shared" si="197"/>
        <v>0</v>
      </c>
      <c r="Z377" s="505">
        <f t="shared" si="197"/>
        <v>0</v>
      </c>
      <c r="AA377" s="293">
        <f t="shared" si="197"/>
        <v>0</v>
      </c>
      <c r="AB377" s="609"/>
      <c r="AC377" s="609"/>
    </row>
    <row r="378" spans="1:29" ht="13.5" hidden="1" customHeight="1" x14ac:dyDescent="0.25">
      <c r="A378" s="1978"/>
      <c r="B378" s="49" t="s">
        <v>281</v>
      </c>
      <c r="C378" s="151">
        <v>963</v>
      </c>
      <c r="D378" s="1468">
        <v>14</v>
      </c>
      <c r="E378" s="1483" t="s">
        <v>25</v>
      </c>
      <c r="F378" s="1495" t="s">
        <v>303</v>
      </c>
      <c r="G378" s="1507" t="s">
        <v>273</v>
      </c>
      <c r="H378" s="1502" t="s">
        <v>274</v>
      </c>
      <c r="I378" s="1825">
        <f>I379</f>
        <v>0</v>
      </c>
      <c r="J378" s="389">
        <f t="shared" ref="J378:AA378" si="198">J379</f>
        <v>0</v>
      </c>
      <c r="K378" s="338">
        <f t="shared" si="198"/>
        <v>0</v>
      </c>
      <c r="L378" s="336">
        <f t="shared" si="198"/>
        <v>0</v>
      </c>
      <c r="M378" s="339">
        <f t="shared" si="198"/>
        <v>0</v>
      </c>
      <c r="N378" s="389">
        <f t="shared" si="198"/>
        <v>0</v>
      </c>
      <c r="O378" s="336">
        <f t="shared" si="198"/>
        <v>0</v>
      </c>
      <c r="P378" s="336">
        <f t="shared" si="198"/>
        <v>0</v>
      </c>
      <c r="Q378" s="336">
        <f t="shared" si="198"/>
        <v>0</v>
      </c>
      <c r="R378" s="389">
        <f t="shared" si="198"/>
        <v>0</v>
      </c>
      <c r="S378" s="339">
        <f t="shared" si="198"/>
        <v>0</v>
      </c>
      <c r="T378" s="336">
        <f t="shared" si="198"/>
        <v>0</v>
      </c>
      <c r="U378" s="336">
        <f t="shared" si="198"/>
        <v>0</v>
      </c>
      <c r="V378" s="573">
        <f t="shared" si="198"/>
        <v>0</v>
      </c>
      <c r="W378" s="336">
        <f t="shared" si="198"/>
        <v>0</v>
      </c>
      <c r="X378" s="336">
        <f t="shared" si="198"/>
        <v>0</v>
      </c>
      <c r="Y378" s="336">
        <f t="shared" si="198"/>
        <v>0</v>
      </c>
      <c r="Z378" s="338">
        <f t="shared" si="198"/>
        <v>0</v>
      </c>
      <c r="AA378" s="336">
        <f t="shared" si="198"/>
        <v>0</v>
      </c>
      <c r="AB378" s="609"/>
      <c r="AC378" s="609"/>
    </row>
    <row r="379" spans="1:29" ht="28.5" hidden="1" customHeight="1" thickBot="1" x14ac:dyDescent="0.3">
      <c r="A379" s="1978"/>
      <c r="B379" s="640" t="s">
        <v>318</v>
      </c>
      <c r="C379" s="152">
        <v>963</v>
      </c>
      <c r="D379" s="1469">
        <v>14</v>
      </c>
      <c r="E379" s="1484" t="s">
        <v>25</v>
      </c>
      <c r="F379" s="1496" t="s">
        <v>303</v>
      </c>
      <c r="G379" s="1508" t="s">
        <v>273</v>
      </c>
      <c r="H379" s="1503" t="s">
        <v>275</v>
      </c>
      <c r="I379" s="1826"/>
      <c r="J379" s="641"/>
      <c r="K379" s="297"/>
      <c r="L379" s="296"/>
      <c r="M379" s="299"/>
      <c r="N379" s="641"/>
      <c r="O379" s="296"/>
      <c r="P379" s="296"/>
      <c r="Q379" s="296"/>
      <c r="R379" s="641"/>
      <c r="S379" s="297"/>
      <c r="T379" s="296"/>
      <c r="U379" s="297"/>
      <c r="V379" s="641"/>
      <c r="W379" s="298"/>
      <c r="X379" s="296"/>
      <c r="Y379" s="299"/>
      <c r="Z379" s="829"/>
      <c r="AA379" s="488"/>
      <c r="AB379" s="609"/>
      <c r="AC379" s="609"/>
    </row>
    <row r="380" spans="1:29" ht="53.25" hidden="1" customHeight="1" thickBot="1" x14ac:dyDescent="0.3">
      <c r="A380" s="1978"/>
      <c r="B380" s="417" t="s">
        <v>304</v>
      </c>
      <c r="C380" s="418">
        <v>963</v>
      </c>
      <c r="D380" s="1466">
        <v>14</v>
      </c>
      <c r="E380" s="1481" t="s">
        <v>25</v>
      </c>
      <c r="F380" s="1493" t="s">
        <v>305</v>
      </c>
      <c r="G380" s="1481" t="s">
        <v>29</v>
      </c>
      <c r="H380" s="1493" t="s">
        <v>29</v>
      </c>
      <c r="I380" s="1748">
        <f>I381</f>
        <v>0</v>
      </c>
      <c r="J380" s="419">
        <f t="shared" ref="J380:Y380" si="199">J381</f>
        <v>0</v>
      </c>
      <c r="K380" s="419">
        <f t="shared" si="199"/>
        <v>0</v>
      </c>
      <c r="L380" s="419">
        <f t="shared" si="199"/>
        <v>0</v>
      </c>
      <c r="M380" s="419">
        <f t="shared" si="199"/>
        <v>0</v>
      </c>
      <c r="N380" s="419">
        <f t="shared" si="199"/>
        <v>0</v>
      </c>
      <c r="O380" s="255">
        <f t="shared" si="199"/>
        <v>0</v>
      </c>
      <c r="P380" s="255">
        <f t="shared" si="199"/>
        <v>0</v>
      </c>
      <c r="Q380" s="419">
        <f t="shared" si="199"/>
        <v>0</v>
      </c>
      <c r="R380" s="419">
        <f t="shared" si="199"/>
        <v>0</v>
      </c>
      <c r="S380" s="518">
        <f t="shared" si="199"/>
        <v>0</v>
      </c>
      <c r="T380" s="419">
        <f t="shared" si="199"/>
        <v>0</v>
      </c>
      <c r="U380" s="419">
        <f t="shared" si="199"/>
        <v>0</v>
      </c>
      <c r="V380" s="507">
        <f t="shared" si="199"/>
        <v>0</v>
      </c>
      <c r="W380" s="419">
        <f t="shared" si="199"/>
        <v>0</v>
      </c>
      <c r="X380" s="419">
        <f t="shared" si="199"/>
        <v>0</v>
      </c>
      <c r="Y380" s="419">
        <f t="shared" si="199"/>
        <v>0</v>
      </c>
      <c r="Z380" s="829"/>
      <c r="AA380" s="488"/>
      <c r="AB380" s="609"/>
      <c r="AC380" s="609"/>
    </row>
    <row r="381" spans="1:29" ht="15" hidden="1" customHeight="1" x14ac:dyDescent="0.25">
      <c r="A381" s="1978"/>
      <c r="B381" s="581" t="s">
        <v>314</v>
      </c>
      <c r="C381" s="582">
        <v>963</v>
      </c>
      <c r="D381" s="1470">
        <v>14</v>
      </c>
      <c r="E381" s="1485" t="s">
        <v>25</v>
      </c>
      <c r="F381" s="1497" t="s">
        <v>305</v>
      </c>
      <c r="G381" s="1485" t="s">
        <v>273</v>
      </c>
      <c r="H381" s="1497" t="s">
        <v>29</v>
      </c>
      <c r="I381" s="1754">
        <f>I382</f>
        <v>0</v>
      </c>
      <c r="J381" s="383">
        <f t="shared" ref="J381:Y381" si="200">J382</f>
        <v>0</v>
      </c>
      <c r="K381" s="583">
        <f t="shared" si="200"/>
        <v>0</v>
      </c>
      <c r="L381" s="490">
        <f t="shared" si="200"/>
        <v>0</v>
      </c>
      <c r="M381" s="584">
        <f t="shared" si="200"/>
        <v>0</v>
      </c>
      <c r="N381" s="383">
        <f t="shared" si="200"/>
        <v>0</v>
      </c>
      <c r="O381" s="336">
        <f t="shared" si="200"/>
        <v>0</v>
      </c>
      <c r="P381" s="336">
        <f t="shared" si="200"/>
        <v>0</v>
      </c>
      <c r="Q381" s="490">
        <f t="shared" si="200"/>
        <v>0</v>
      </c>
      <c r="R381" s="383">
        <f t="shared" si="200"/>
        <v>0</v>
      </c>
      <c r="S381" s="584">
        <f t="shared" si="200"/>
        <v>0</v>
      </c>
      <c r="T381" s="585">
        <f t="shared" si="200"/>
        <v>0</v>
      </c>
      <c r="U381" s="490">
        <f t="shared" si="200"/>
        <v>0</v>
      </c>
      <c r="V381" s="586">
        <f t="shared" si="200"/>
        <v>0</v>
      </c>
      <c r="W381" s="490">
        <f t="shared" si="200"/>
        <v>0</v>
      </c>
      <c r="X381" s="585">
        <f t="shared" si="200"/>
        <v>0</v>
      </c>
      <c r="Y381" s="490">
        <f t="shared" si="200"/>
        <v>0</v>
      </c>
      <c r="Z381" s="829"/>
      <c r="AA381" s="488"/>
      <c r="AB381" s="609"/>
      <c r="AC381" s="609"/>
    </row>
    <row r="382" spans="1:29" ht="15" hidden="1" customHeight="1" x14ac:dyDescent="0.25">
      <c r="A382" s="1978"/>
      <c r="B382" s="49" t="s">
        <v>281</v>
      </c>
      <c r="C382" s="151">
        <v>963</v>
      </c>
      <c r="D382" s="1468">
        <v>14</v>
      </c>
      <c r="E382" s="1483" t="s">
        <v>25</v>
      </c>
      <c r="F382" s="1495" t="s">
        <v>305</v>
      </c>
      <c r="G382" s="1483" t="s">
        <v>273</v>
      </c>
      <c r="H382" s="1495" t="s">
        <v>274</v>
      </c>
      <c r="I382" s="1825">
        <f>I383</f>
        <v>0</v>
      </c>
      <c r="J382" s="389">
        <f t="shared" ref="J382:Y382" si="201">J383</f>
        <v>0</v>
      </c>
      <c r="K382" s="338">
        <f t="shared" si="201"/>
        <v>0</v>
      </c>
      <c r="L382" s="336">
        <f t="shared" si="201"/>
        <v>0</v>
      </c>
      <c r="M382" s="339">
        <f t="shared" si="201"/>
        <v>0</v>
      </c>
      <c r="N382" s="389">
        <f t="shared" si="201"/>
        <v>0</v>
      </c>
      <c r="O382" s="336">
        <f t="shared" si="201"/>
        <v>0</v>
      </c>
      <c r="P382" s="336">
        <f t="shared" si="201"/>
        <v>0</v>
      </c>
      <c r="Q382" s="336">
        <f t="shared" si="201"/>
        <v>0</v>
      </c>
      <c r="R382" s="389">
        <f t="shared" si="201"/>
        <v>0</v>
      </c>
      <c r="S382" s="339">
        <f t="shared" si="201"/>
        <v>0</v>
      </c>
      <c r="T382" s="337">
        <f t="shared" si="201"/>
        <v>0</v>
      </c>
      <c r="U382" s="336">
        <f t="shared" si="201"/>
        <v>0</v>
      </c>
      <c r="V382" s="573">
        <f t="shared" si="201"/>
        <v>0</v>
      </c>
      <c r="W382" s="336">
        <f t="shared" si="201"/>
        <v>0</v>
      </c>
      <c r="X382" s="337">
        <f t="shared" si="201"/>
        <v>0</v>
      </c>
      <c r="Y382" s="336">
        <f t="shared" si="201"/>
        <v>0</v>
      </c>
      <c r="Z382" s="829"/>
      <c r="AA382" s="488"/>
      <c r="AB382" s="609"/>
      <c r="AC382" s="609"/>
    </row>
    <row r="383" spans="1:29" ht="29.25" hidden="1" customHeight="1" thickBot="1" x14ac:dyDescent="0.3">
      <c r="A383" s="1979"/>
      <c r="B383" s="587" t="s">
        <v>318</v>
      </c>
      <c r="C383" s="152">
        <v>963</v>
      </c>
      <c r="D383" s="1469">
        <v>14</v>
      </c>
      <c r="E383" s="1484" t="s">
        <v>25</v>
      </c>
      <c r="F383" s="1496" t="s">
        <v>305</v>
      </c>
      <c r="G383" s="1484" t="s">
        <v>273</v>
      </c>
      <c r="H383" s="1504" t="s">
        <v>275</v>
      </c>
      <c r="I383" s="1750"/>
      <c r="J383" s="589"/>
      <c r="K383" s="578"/>
      <c r="L383" s="590"/>
      <c r="M383" s="578"/>
      <c r="N383" s="588"/>
      <c r="O383" s="488"/>
      <c r="P383" s="488"/>
      <c r="Q383" s="578"/>
      <c r="R383" s="588"/>
      <c r="S383" s="741"/>
      <c r="T383" s="590"/>
      <c r="U383" s="578"/>
      <c r="V383" s="588"/>
      <c r="W383" s="578"/>
      <c r="X383" s="590"/>
      <c r="Y383" s="578"/>
      <c r="Z383" s="829"/>
      <c r="AA383" s="488"/>
      <c r="AB383" s="609"/>
      <c r="AC383" s="609"/>
    </row>
    <row r="384" spans="1:29" s="1" customFormat="1" ht="18.75" thickBot="1" x14ac:dyDescent="0.3">
      <c r="A384" s="242"/>
      <c r="B384" s="254" t="s">
        <v>241</v>
      </c>
      <c r="C384" s="254"/>
      <c r="D384" s="254"/>
      <c r="E384" s="1486"/>
      <c r="F384" s="1498"/>
      <c r="G384" s="1486"/>
      <c r="H384" s="1498"/>
      <c r="I384" s="1822">
        <f t="shared" ref="I384:AA384" si="202">I10+I119+I158+I184+I293+I359+I372+I150+I346</f>
        <v>8459132.4699999988</v>
      </c>
      <c r="J384" s="378">
        <f t="shared" si="202"/>
        <v>1564460.31</v>
      </c>
      <c r="K384" s="378">
        <f t="shared" si="202"/>
        <v>455765.28</v>
      </c>
      <c r="L384" s="378">
        <f t="shared" si="202"/>
        <v>591111.42999999993</v>
      </c>
      <c r="M384" s="378">
        <f t="shared" si="202"/>
        <v>517583.60000000003</v>
      </c>
      <c r="N384" s="378">
        <f t="shared" si="202"/>
        <v>1390317.14</v>
      </c>
      <c r="O384" s="378">
        <f t="shared" si="202"/>
        <v>481615.62</v>
      </c>
      <c r="P384" s="378">
        <f t="shared" si="202"/>
        <v>443608.5</v>
      </c>
      <c r="Q384" s="378">
        <f t="shared" si="202"/>
        <v>465093.02</v>
      </c>
      <c r="R384" s="378">
        <f t="shared" si="202"/>
        <v>2449932.67</v>
      </c>
      <c r="S384" s="378">
        <f t="shared" si="202"/>
        <v>958404.03</v>
      </c>
      <c r="T384" s="378">
        <f t="shared" si="202"/>
        <v>704016.71</v>
      </c>
      <c r="U384" s="378">
        <f t="shared" si="202"/>
        <v>787511.92999999993</v>
      </c>
      <c r="V384" s="378">
        <f t="shared" si="202"/>
        <v>3054422.35</v>
      </c>
      <c r="W384" s="378">
        <f t="shared" si="202"/>
        <v>954944.16</v>
      </c>
      <c r="X384" s="378">
        <f t="shared" si="202"/>
        <v>606932.61</v>
      </c>
      <c r="Y384" s="378">
        <f t="shared" si="202"/>
        <v>1492545.5799999998</v>
      </c>
      <c r="Z384" s="378">
        <f t="shared" si="202"/>
        <v>7056024.1299999999</v>
      </c>
      <c r="AA384" s="378">
        <f t="shared" si="202"/>
        <v>7272188.629999999</v>
      </c>
      <c r="AB384" s="609"/>
      <c r="AC384" s="609"/>
    </row>
    <row r="385" spans="1:30" ht="18.75" thickBot="1" x14ac:dyDescent="0.3">
      <c r="A385" s="395"/>
      <c r="B385" s="396" t="s">
        <v>242</v>
      </c>
      <c r="C385" s="395"/>
      <c r="D385" s="1471"/>
      <c r="E385" s="395"/>
      <c r="F385" s="1471"/>
      <c r="G385" s="395"/>
      <c r="H385" s="1505"/>
      <c r="I385" s="1730"/>
      <c r="J385" s="593"/>
      <c r="K385" s="591"/>
      <c r="L385" s="390"/>
      <c r="M385" s="592"/>
      <c r="N385" s="593"/>
      <c r="O385" s="287"/>
      <c r="P385" s="287"/>
      <c r="Q385" s="390"/>
      <c r="R385" s="593"/>
      <c r="S385" s="591"/>
      <c r="T385" s="390"/>
      <c r="U385" s="591"/>
      <c r="V385" s="574"/>
      <c r="W385" s="515"/>
      <c r="X385" s="390"/>
      <c r="Y385" s="592"/>
      <c r="Z385" s="1271">
        <v>180923.7</v>
      </c>
      <c r="AA385" s="943">
        <v>382746.77</v>
      </c>
      <c r="AB385" s="609"/>
      <c r="AC385" s="609"/>
    </row>
    <row r="386" spans="1:30" ht="18.75" thickBot="1" x14ac:dyDescent="0.3">
      <c r="A386" s="520"/>
      <c r="B386" s="521" t="s">
        <v>107</v>
      </c>
      <c r="C386" s="522"/>
      <c r="D386" s="1472"/>
      <c r="E386" s="522"/>
      <c r="F386" s="1472"/>
      <c r="G386" s="522"/>
      <c r="H386" s="1472"/>
      <c r="I386" s="1718">
        <f t="shared" ref="I386:Y386" si="203">I10+I119+I158+I184+I293+I359+I372+I150+I346</f>
        <v>8459132.4699999988</v>
      </c>
      <c r="J386" s="302">
        <f t="shared" si="203"/>
        <v>1564460.31</v>
      </c>
      <c r="K386" s="302">
        <f t="shared" si="203"/>
        <v>455765.28</v>
      </c>
      <c r="L386" s="302">
        <f t="shared" si="203"/>
        <v>591111.42999999993</v>
      </c>
      <c r="M386" s="302">
        <f t="shared" si="203"/>
        <v>517583.60000000003</v>
      </c>
      <c r="N386" s="302">
        <f t="shared" si="203"/>
        <v>1390317.14</v>
      </c>
      <c r="O386" s="302">
        <f t="shared" si="203"/>
        <v>481615.62</v>
      </c>
      <c r="P386" s="302">
        <f t="shared" si="203"/>
        <v>443608.5</v>
      </c>
      <c r="Q386" s="302">
        <f t="shared" si="203"/>
        <v>465093.02</v>
      </c>
      <c r="R386" s="302">
        <f t="shared" si="203"/>
        <v>2449932.67</v>
      </c>
      <c r="S386" s="302">
        <f t="shared" si="203"/>
        <v>958404.03</v>
      </c>
      <c r="T386" s="302">
        <f t="shared" si="203"/>
        <v>704016.71</v>
      </c>
      <c r="U386" s="302">
        <f t="shared" si="203"/>
        <v>787511.92999999993</v>
      </c>
      <c r="V386" s="302">
        <f t="shared" si="203"/>
        <v>3054422.35</v>
      </c>
      <c r="W386" s="302">
        <f t="shared" si="203"/>
        <v>954944.16</v>
      </c>
      <c r="X386" s="302">
        <f t="shared" si="203"/>
        <v>606932.61</v>
      </c>
      <c r="Y386" s="302">
        <f t="shared" si="203"/>
        <v>1492545.5799999998</v>
      </c>
      <c r="Z386" s="302">
        <f>Z384+Z385</f>
        <v>7236947.8300000001</v>
      </c>
      <c r="AA386" s="302">
        <f>AA384+AA385</f>
        <v>7654935.3999999985</v>
      </c>
      <c r="AB386" s="609"/>
      <c r="AC386" s="609"/>
    </row>
    <row r="387" spans="1:30" ht="18" x14ac:dyDescent="0.25">
      <c r="A387" s="492"/>
      <c r="B387" s="493"/>
      <c r="C387" s="494"/>
      <c r="D387" s="494"/>
      <c r="E387" s="494"/>
      <c r="F387" s="1319"/>
      <c r="G387" s="1318"/>
      <c r="H387" s="494"/>
      <c r="I387" s="1383"/>
      <c r="J387" s="1383"/>
      <c r="K387" s="1383"/>
      <c r="L387" s="1383"/>
      <c r="M387" s="1383"/>
      <c r="N387" s="1383"/>
      <c r="O387" s="1383"/>
      <c r="P387" s="1383"/>
      <c r="Q387" s="1383"/>
      <c r="R387" s="1383"/>
      <c r="S387" s="1383"/>
      <c r="T387" s="1383"/>
      <c r="U387" s="1383"/>
      <c r="V387" s="1383"/>
      <c r="W387" s="1383"/>
      <c r="X387" s="1383"/>
      <c r="Y387" s="1383"/>
      <c r="Z387" s="995"/>
      <c r="AA387" s="995"/>
      <c r="AB387" s="609"/>
      <c r="AC387" s="609"/>
    </row>
    <row r="388" spans="1:30" ht="18" x14ac:dyDescent="0.25">
      <c r="A388" s="492"/>
      <c r="B388" s="493"/>
      <c r="C388" s="494"/>
      <c r="D388" s="494"/>
      <c r="E388" s="494"/>
      <c r="F388" s="1319"/>
      <c r="G388" s="1318"/>
      <c r="H388" s="494"/>
      <c r="I388" s="1383"/>
      <c r="J388" s="1383"/>
      <c r="K388" s="1383"/>
      <c r="L388" s="1383"/>
      <c r="M388" s="1383"/>
      <c r="N388" s="1383"/>
      <c r="O388" s="1383"/>
      <c r="P388" s="1383"/>
      <c r="Q388" s="1383"/>
      <c r="R388" s="1383"/>
      <c r="S388" s="1383"/>
      <c r="T388" s="1383"/>
      <c r="U388" s="1383"/>
      <c r="V388" s="1383"/>
      <c r="W388" s="1383"/>
      <c r="X388" s="1383"/>
      <c r="Y388" s="1383"/>
      <c r="Z388" s="995"/>
      <c r="AA388" s="995"/>
      <c r="AB388" s="609"/>
      <c r="AC388" s="609"/>
    </row>
    <row r="389" spans="1:30" ht="18" x14ac:dyDescent="0.25">
      <c r="A389" s="492"/>
      <c r="B389" s="493"/>
      <c r="C389" s="494"/>
      <c r="D389" s="494"/>
      <c r="E389" s="494"/>
      <c r="F389" s="1319"/>
      <c r="G389" s="1318"/>
      <c r="H389" s="494"/>
      <c r="I389" s="1383"/>
      <c r="J389" s="1383"/>
      <c r="K389" s="1383"/>
      <c r="L389" s="1383"/>
      <c r="M389" s="1383"/>
      <c r="N389" s="1383"/>
      <c r="O389" s="1383"/>
      <c r="P389" s="1383"/>
      <c r="Q389" s="1383"/>
      <c r="R389" s="1383"/>
      <c r="S389" s="1383"/>
      <c r="T389" s="1383"/>
      <c r="U389" s="1383"/>
      <c r="V389" s="1383"/>
      <c r="W389" s="1383"/>
      <c r="X389" s="1383"/>
      <c r="Y389" s="1383"/>
      <c r="Z389" s="995"/>
      <c r="AA389" s="995"/>
      <c r="AB389" s="609"/>
      <c r="AC389" s="609"/>
    </row>
    <row r="390" spans="1:30" ht="18.75" x14ac:dyDescent="0.3">
      <c r="A390" s="380"/>
      <c r="B390" s="1966" t="s">
        <v>279</v>
      </c>
      <c r="C390" s="1966"/>
      <c r="D390" s="1966"/>
      <c r="E390" s="1966"/>
      <c r="F390" s="1966"/>
      <c r="G390" s="1966"/>
      <c r="H390" s="1966"/>
      <c r="I390" s="491"/>
      <c r="J390" s="491"/>
      <c r="K390" s="491"/>
      <c r="L390" s="491"/>
      <c r="M390" s="491"/>
      <c r="N390" s="734"/>
      <c r="O390" s="734"/>
      <c r="P390" s="734"/>
      <c r="Q390" s="734"/>
      <c r="R390" s="734"/>
      <c r="S390" s="734"/>
      <c r="T390" s="734"/>
      <c r="U390" s="734"/>
      <c r="V390" s="734"/>
      <c r="W390" s="734"/>
      <c r="X390" s="734"/>
      <c r="Y390" s="734"/>
      <c r="Z390" s="1313"/>
      <c r="AA390" s="734"/>
      <c r="AB390" s="609"/>
      <c r="AC390" s="609"/>
      <c r="AD390" s="3"/>
    </row>
    <row r="391" spans="1:30" ht="18" x14ac:dyDescent="0.25">
      <c r="A391" s="54"/>
      <c r="B391" s="54"/>
      <c r="C391" s="54"/>
      <c r="D391" s="54"/>
      <c r="E391" s="54"/>
      <c r="F391" s="54"/>
      <c r="G391" s="54"/>
      <c r="H391" s="54"/>
      <c r="I391" s="379"/>
      <c r="J391" s="380"/>
      <c r="K391" s="380"/>
      <c r="L391" s="380"/>
      <c r="M391" s="380"/>
      <c r="N391" s="736"/>
      <c r="O391" s="736"/>
      <c r="P391" s="736"/>
      <c r="Q391" s="736"/>
      <c r="R391" s="736"/>
      <c r="S391" s="736"/>
      <c r="T391" s="736"/>
      <c r="U391" s="736"/>
      <c r="V391" s="736"/>
      <c r="W391" s="736"/>
      <c r="X391" s="736"/>
      <c r="Y391" s="736"/>
      <c r="Z391" s="735"/>
      <c r="AA391" s="3"/>
      <c r="AB391" s="609"/>
      <c r="AC391" s="609"/>
      <c r="AD391" s="3"/>
    </row>
    <row r="392" spans="1:30" ht="18" x14ac:dyDescent="0.25">
      <c r="A392" s="54"/>
      <c r="B392" s="54"/>
      <c r="C392" s="54"/>
      <c r="D392" s="54"/>
      <c r="E392" s="54"/>
      <c r="F392" s="54"/>
      <c r="G392" s="54"/>
      <c r="H392" s="54"/>
      <c r="I392" s="379"/>
      <c r="J392" s="380"/>
      <c r="K392" s="380"/>
      <c r="L392" s="380"/>
      <c r="M392" s="380"/>
      <c r="N392" s="380"/>
      <c r="O392" s="380"/>
      <c r="P392" s="380"/>
      <c r="Q392" s="380"/>
      <c r="R392" s="380"/>
      <c r="S392" s="380"/>
      <c r="T392" s="380"/>
      <c r="U392" s="380"/>
      <c r="V392" s="380"/>
      <c r="W392" s="380"/>
      <c r="X392" s="380"/>
      <c r="Y392" s="380"/>
      <c r="Z392" s="3"/>
      <c r="AA392" s="3"/>
      <c r="AB392" s="609"/>
      <c r="AC392" s="609"/>
    </row>
    <row r="393" spans="1:30" ht="18" x14ac:dyDescent="0.25">
      <c r="A393" s="54"/>
      <c r="B393" s="54"/>
      <c r="C393" s="54"/>
      <c r="D393" s="54"/>
      <c r="E393" s="54"/>
      <c r="F393" s="54"/>
      <c r="G393" s="54"/>
      <c r="H393" s="54"/>
      <c r="I393" s="380"/>
      <c r="J393" s="380"/>
      <c r="K393" s="380"/>
      <c r="L393" s="380"/>
      <c r="M393" s="380"/>
      <c r="N393" s="380"/>
      <c r="O393" s="380"/>
      <c r="P393" s="380"/>
      <c r="Q393" s="380"/>
      <c r="R393" s="380"/>
      <c r="S393" s="380"/>
      <c r="T393" s="380"/>
      <c r="U393" s="380"/>
      <c r="V393" s="380"/>
      <c r="W393" s="380"/>
      <c r="X393" s="380"/>
      <c r="Y393" s="380"/>
      <c r="Z393" s="3"/>
      <c r="AA393" s="3"/>
      <c r="AB393" s="609"/>
      <c r="AC393" s="609"/>
    </row>
    <row r="394" spans="1:30" ht="18" x14ac:dyDescent="0.25">
      <c r="A394" s="54"/>
      <c r="B394" s="54"/>
      <c r="C394" s="54"/>
      <c r="D394" s="54"/>
      <c r="E394" s="54"/>
      <c r="F394" s="54"/>
      <c r="G394" s="54"/>
      <c r="H394" s="54"/>
      <c r="I394" s="380"/>
      <c r="J394" s="380"/>
      <c r="K394" s="380"/>
      <c r="L394" s="380"/>
      <c r="M394" s="380"/>
      <c r="N394" s="380"/>
      <c r="O394" s="380"/>
      <c r="P394" s="380"/>
      <c r="Q394" s="380"/>
      <c r="R394" s="380"/>
      <c r="S394" s="380"/>
      <c r="T394" s="380"/>
      <c r="U394" s="380"/>
      <c r="V394" s="380"/>
      <c r="W394" s="380"/>
      <c r="X394" s="380"/>
      <c r="Y394" s="380"/>
      <c r="Z394" s="3"/>
      <c r="AA394" s="3"/>
      <c r="AB394" s="609"/>
      <c r="AC394" s="609"/>
    </row>
    <row r="395" spans="1:30" ht="18" x14ac:dyDescent="0.25">
      <c r="A395" s="54"/>
      <c r="B395" s="54"/>
      <c r="C395" s="54"/>
      <c r="D395" s="54"/>
      <c r="E395" s="54"/>
      <c r="F395" s="54"/>
      <c r="G395" s="54"/>
      <c r="H395" s="54"/>
      <c r="I395" s="380"/>
      <c r="J395" s="380"/>
      <c r="K395" s="380"/>
      <c r="L395" s="380"/>
      <c r="M395" s="380"/>
      <c r="N395" s="380"/>
      <c r="O395" s="380"/>
      <c r="P395" s="380"/>
      <c r="Q395" s="380"/>
      <c r="R395" s="380"/>
      <c r="S395" s="380"/>
      <c r="T395" s="380"/>
      <c r="U395" s="380"/>
      <c r="V395" s="380"/>
      <c r="W395" s="380"/>
      <c r="X395" s="380"/>
      <c r="Y395" s="380"/>
      <c r="Z395" s="3"/>
      <c r="AA395" s="3"/>
      <c r="AB395" s="609"/>
      <c r="AC395" s="609"/>
    </row>
    <row r="396" spans="1:30" ht="18" x14ac:dyDescent="0.25">
      <c r="A396" s="54"/>
      <c r="B396" s="54"/>
      <c r="C396" s="54"/>
      <c r="D396" s="54"/>
      <c r="E396" s="54"/>
      <c r="F396" s="54"/>
      <c r="G396" s="54"/>
      <c r="H396" s="54"/>
      <c r="I396" s="380"/>
      <c r="J396" s="380"/>
      <c r="K396" s="380"/>
      <c r="L396" s="380"/>
      <c r="M396" s="380"/>
      <c r="N396" s="380"/>
      <c r="O396" s="380"/>
      <c r="P396" s="380"/>
      <c r="Q396" s="380"/>
      <c r="R396" s="380"/>
      <c r="S396" s="380"/>
      <c r="T396" s="380"/>
      <c r="U396" s="380"/>
      <c r="V396" s="380"/>
      <c r="W396" s="380"/>
      <c r="X396" s="380"/>
      <c r="Y396" s="380"/>
      <c r="Z396" s="3"/>
      <c r="AA396" s="3"/>
      <c r="AB396" s="609"/>
      <c r="AC396" s="609"/>
    </row>
    <row r="397" spans="1:30" ht="18" x14ac:dyDescent="0.25">
      <c r="A397" s="54"/>
      <c r="B397" s="54"/>
      <c r="C397" s="54"/>
      <c r="D397" s="54"/>
      <c r="E397" s="54"/>
      <c r="F397" s="54"/>
      <c r="G397" s="54"/>
      <c r="H397" s="54"/>
      <c r="I397" s="380"/>
      <c r="J397" s="380"/>
      <c r="K397" s="380"/>
      <c r="L397" s="380"/>
      <c r="M397" s="380"/>
      <c r="N397" s="380"/>
      <c r="O397" s="380"/>
      <c r="P397" s="380"/>
      <c r="Q397" s="380"/>
      <c r="R397" s="380"/>
      <c r="S397" s="380"/>
      <c r="T397" s="380"/>
      <c r="U397" s="380"/>
      <c r="V397" s="380"/>
      <c r="W397" s="380"/>
      <c r="X397" s="380"/>
      <c r="Y397" s="380"/>
      <c r="Z397" s="3"/>
      <c r="AA397" s="3"/>
      <c r="AB397" s="609"/>
      <c r="AC397" s="609"/>
    </row>
    <row r="398" spans="1:30" ht="18" x14ac:dyDescent="0.25">
      <c r="A398" s="54"/>
      <c r="B398" s="54"/>
      <c r="C398" s="54"/>
      <c r="D398" s="54"/>
      <c r="E398" s="54"/>
      <c r="F398" s="54"/>
      <c r="G398" s="54"/>
      <c r="H398" s="54"/>
      <c r="I398" s="380"/>
      <c r="J398" s="380"/>
      <c r="K398" s="380"/>
      <c r="L398" s="380"/>
      <c r="M398" s="380"/>
      <c r="N398" s="380"/>
      <c r="O398" s="380"/>
      <c r="P398" s="380"/>
      <c r="Q398" s="380"/>
      <c r="R398" s="380"/>
      <c r="S398" s="380"/>
      <c r="T398" s="380"/>
      <c r="U398" s="380"/>
      <c r="V398" s="380"/>
      <c r="W398" s="380"/>
      <c r="X398" s="380"/>
      <c r="Y398" s="380"/>
      <c r="Z398" s="3"/>
      <c r="AA398" s="3"/>
      <c r="AB398" s="609"/>
      <c r="AC398" s="609"/>
    </row>
    <row r="399" spans="1:30" ht="18" x14ac:dyDescent="0.25">
      <c r="A399" s="54"/>
      <c r="B399" s="54"/>
      <c r="C399" s="54"/>
      <c r="D399" s="54"/>
      <c r="E399" s="54"/>
      <c r="F399" s="54"/>
      <c r="G399" s="54"/>
      <c r="H399" s="54"/>
      <c r="I399" s="380"/>
      <c r="J399" s="380"/>
      <c r="K399" s="380"/>
      <c r="L399" s="380"/>
      <c r="M399" s="380"/>
      <c r="N399" s="380"/>
      <c r="O399" s="380"/>
      <c r="P399" s="380"/>
      <c r="Q399" s="380"/>
      <c r="R399" s="380"/>
      <c r="S399" s="380"/>
      <c r="T399" s="380"/>
      <c r="U399" s="380"/>
      <c r="V399" s="380"/>
      <c r="W399" s="380"/>
      <c r="X399" s="380"/>
      <c r="Y399" s="380"/>
      <c r="Z399" s="3"/>
      <c r="AA399" s="3"/>
      <c r="AB399" s="609"/>
      <c r="AC399" s="609"/>
    </row>
    <row r="400" spans="1:30" ht="18" x14ac:dyDescent="0.25">
      <c r="A400" s="54"/>
      <c r="B400" s="54"/>
      <c r="C400" s="54"/>
      <c r="D400" s="54"/>
      <c r="E400" s="54"/>
      <c r="F400" s="54"/>
      <c r="G400" s="54"/>
      <c r="H400" s="54"/>
      <c r="I400" s="380"/>
      <c r="J400" s="380"/>
      <c r="K400" s="380"/>
      <c r="L400" s="380"/>
      <c r="M400" s="380"/>
      <c r="N400" s="380"/>
      <c r="O400" s="380"/>
      <c r="P400" s="380"/>
      <c r="Q400" s="380"/>
      <c r="R400" s="380"/>
      <c r="S400" s="380"/>
      <c r="T400" s="380"/>
      <c r="U400" s="380"/>
      <c r="V400" s="380"/>
      <c r="W400" s="380"/>
      <c r="X400" s="380"/>
      <c r="Y400" s="380"/>
      <c r="Z400" s="3"/>
      <c r="AA400" s="3"/>
      <c r="AB400" s="609"/>
      <c r="AC400" s="609"/>
    </row>
    <row r="401" spans="1:29" ht="18" x14ac:dyDescent="0.25">
      <c r="A401" s="54"/>
      <c r="B401" s="54"/>
      <c r="C401" s="54"/>
      <c r="D401" s="54"/>
      <c r="E401" s="54"/>
      <c r="F401" s="54"/>
      <c r="G401" s="54"/>
      <c r="H401" s="54"/>
      <c r="I401" s="380"/>
      <c r="J401" s="380"/>
      <c r="K401" s="380"/>
      <c r="L401" s="380"/>
      <c r="M401" s="380"/>
      <c r="N401" s="380"/>
      <c r="O401" s="380"/>
      <c r="P401" s="380"/>
      <c r="Q401" s="380"/>
      <c r="R401" s="380"/>
      <c r="S401" s="380"/>
      <c r="T401" s="380"/>
      <c r="U401" s="380"/>
      <c r="V401" s="380"/>
      <c r="W401" s="380"/>
      <c r="X401" s="380"/>
      <c r="Y401" s="380"/>
      <c r="Z401" s="3"/>
      <c r="AA401" s="3"/>
      <c r="AB401" s="609"/>
      <c r="AC401" s="609"/>
    </row>
    <row r="402" spans="1:29" ht="18" x14ac:dyDescent="0.25">
      <c r="A402" s="54"/>
      <c r="B402" s="54"/>
      <c r="C402" s="54"/>
      <c r="D402" s="54"/>
      <c r="E402" s="54"/>
      <c r="F402" s="54"/>
      <c r="G402" s="54"/>
      <c r="H402" s="54"/>
      <c r="I402" s="380"/>
      <c r="J402" s="380"/>
      <c r="K402" s="380"/>
      <c r="L402" s="380"/>
      <c r="M402" s="380"/>
      <c r="N402" s="380"/>
      <c r="O402" s="380"/>
      <c r="P402" s="380"/>
      <c r="Q402" s="380"/>
      <c r="R402" s="380"/>
      <c r="S402" s="380"/>
      <c r="T402" s="380"/>
      <c r="U402" s="380"/>
      <c r="V402" s="380"/>
      <c r="W402" s="380"/>
      <c r="X402" s="380"/>
      <c r="Y402" s="380"/>
      <c r="Z402" s="3"/>
      <c r="AA402" s="3"/>
      <c r="AB402" s="609"/>
      <c r="AC402" s="609"/>
    </row>
    <row r="403" spans="1:29" ht="18" x14ac:dyDescent="0.25">
      <c r="A403" s="54"/>
      <c r="B403" s="54"/>
      <c r="C403" s="54"/>
      <c r="D403" s="54"/>
      <c r="E403" s="54"/>
      <c r="F403" s="54"/>
      <c r="G403" s="54"/>
      <c r="H403" s="54"/>
      <c r="I403" s="380"/>
      <c r="J403" s="380"/>
      <c r="K403" s="380"/>
      <c r="L403" s="380"/>
      <c r="M403" s="380"/>
      <c r="N403" s="380"/>
      <c r="O403" s="380"/>
      <c r="P403" s="380"/>
      <c r="Q403" s="380"/>
      <c r="R403" s="380"/>
      <c r="S403" s="380"/>
      <c r="T403" s="380"/>
      <c r="U403" s="380"/>
      <c r="V403" s="380"/>
      <c r="W403" s="380"/>
      <c r="X403" s="380"/>
      <c r="Y403" s="380"/>
      <c r="Z403" s="3"/>
      <c r="AA403" s="3"/>
      <c r="AB403" s="609"/>
      <c r="AC403" s="609"/>
    </row>
    <row r="404" spans="1:29" ht="18" x14ac:dyDescent="0.25">
      <c r="A404" s="54"/>
      <c r="B404" s="54"/>
      <c r="C404" s="54"/>
      <c r="D404" s="54"/>
      <c r="E404" s="54"/>
      <c r="F404" s="54"/>
      <c r="G404" s="54"/>
      <c r="H404" s="54"/>
      <c r="I404" s="380"/>
      <c r="J404" s="380"/>
      <c r="K404" s="380"/>
      <c r="L404" s="380"/>
      <c r="M404" s="380"/>
      <c r="N404" s="380"/>
      <c r="O404" s="380"/>
      <c r="P404" s="380"/>
      <c r="Q404" s="380"/>
      <c r="R404" s="380"/>
      <c r="S404" s="380"/>
      <c r="T404" s="380"/>
      <c r="U404" s="380"/>
      <c r="V404" s="380"/>
      <c r="W404" s="380"/>
      <c r="X404" s="380"/>
      <c r="Y404" s="380"/>
      <c r="Z404" s="3"/>
      <c r="AA404" s="3"/>
      <c r="AB404" s="609"/>
      <c r="AC404" s="609"/>
    </row>
    <row r="405" spans="1:29" ht="18" x14ac:dyDescent="0.25">
      <c r="A405" s="54"/>
      <c r="B405" s="54"/>
      <c r="C405" s="54"/>
      <c r="D405" s="54"/>
      <c r="E405" s="54"/>
      <c r="F405" s="54"/>
      <c r="G405" s="54"/>
      <c r="H405" s="54"/>
      <c r="I405" s="380"/>
      <c r="J405" s="380"/>
      <c r="K405" s="380"/>
      <c r="L405" s="380"/>
      <c r="M405" s="380"/>
      <c r="N405" s="380"/>
      <c r="O405" s="380"/>
      <c r="P405" s="380"/>
      <c r="Q405" s="380"/>
      <c r="R405" s="380"/>
      <c r="S405" s="380"/>
      <c r="T405" s="380"/>
      <c r="U405" s="380"/>
      <c r="V405" s="380"/>
      <c r="W405" s="380"/>
      <c r="X405" s="380"/>
      <c r="Y405" s="380"/>
      <c r="Z405" s="3"/>
      <c r="AA405" s="3"/>
      <c r="AC405" s="609"/>
    </row>
    <row r="406" spans="1:29" ht="18" x14ac:dyDescent="0.25">
      <c r="A406" s="54"/>
      <c r="B406" s="54"/>
      <c r="C406" s="54"/>
      <c r="D406" s="54"/>
      <c r="E406" s="54"/>
      <c r="F406" s="54"/>
      <c r="G406" s="54"/>
      <c r="H406" s="54"/>
      <c r="I406" s="380"/>
      <c r="J406" s="380"/>
      <c r="K406" s="380"/>
      <c r="L406" s="380"/>
      <c r="M406" s="380"/>
      <c r="N406" s="380"/>
      <c r="O406" s="380"/>
      <c r="P406" s="380"/>
      <c r="Q406" s="380"/>
      <c r="R406" s="380"/>
      <c r="S406" s="380"/>
      <c r="T406" s="380"/>
      <c r="U406" s="380"/>
      <c r="V406" s="380"/>
      <c r="W406" s="380"/>
      <c r="X406" s="380"/>
      <c r="Y406" s="380"/>
      <c r="Z406" s="3"/>
      <c r="AA406" s="3"/>
      <c r="AC406" s="609"/>
    </row>
    <row r="407" spans="1:29" ht="18" x14ac:dyDescent="0.25">
      <c r="A407" s="54"/>
      <c r="B407" s="54"/>
      <c r="C407" s="54"/>
      <c r="D407" s="54"/>
      <c r="E407" s="54"/>
      <c r="F407" s="54"/>
      <c r="G407" s="54"/>
      <c r="H407" s="54"/>
      <c r="I407" s="380"/>
      <c r="J407" s="380"/>
      <c r="K407" s="380"/>
      <c r="L407" s="380"/>
      <c r="M407" s="380"/>
      <c r="N407" s="380"/>
      <c r="O407" s="380"/>
      <c r="P407" s="380"/>
      <c r="Q407" s="380"/>
      <c r="R407" s="380"/>
      <c r="S407" s="380"/>
      <c r="T407" s="380"/>
      <c r="U407" s="380"/>
      <c r="V407" s="380"/>
      <c r="W407" s="380"/>
      <c r="X407" s="380"/>
      <c r="Y407" s="380"/>
      <c r="Z407" s="3"/>
      <c r="AA407" s="3"/>
      <c r="AC407" s="609"/>
    </row>
    <row r="408" spans="1:29" ht="18" x14ac:dyDescent="0.25">
      <c r="A408" s="54"/>
      <c r="B408" s="54"/>
      <c r="C408" s="54"/>
      <c r="D408" s="54"/>
      <c r="E408" s="54"/>
      <c r="F408" s="54"/>
      <c r="G408" s="54"/>
      <c r="H408" s="54"/>
      <c r="I408" s="380"/>
      <c r="J408" s="380"/>
      <c r="K408" s="380"/>
      <c r="L408" s="380"/>
      <c r="M408" s="380"/>
      <c r="N408" s="380"/>
      <c r="O408" s="380"/>
      <c r="P408" s="380"/>
      <c r="Q408" s="380"/>
      <c r="R408" s="380"/>
      <c r="S408" s="380"/>
      <c r="T408" s="380"/>
      <c r="U408" s="380"/>
      <c r="V408" s="380"/>
      <c r="W408" s="380"/>
      <c r="X408" s="380"/>
      <c r="Y408" s="380"/>
      <c r="Z408" s="3"/>
      <c r="AA408" s="3"/>
      <c r="AC408" s="609"/>
    </row>
    <row r="409" spans="1:29" ht="18" x14ac:dyDescent="0.25">
      <c r="A409" s="54"/>
      <c r="B409" s="54"/>
      <c r="C409" s="54"/>
      <c r="D409" s="54"/>
      <c r="E409" s="54"/>
      <c r="F409" s="54"/>
      <c r="G409" s="54"/>
      <c r="H409" s="54"/>
      <c r="I409" s="380"/>
      <c r="J409" s="380"/>
      <c r="K409" s="380"/>
      <c r="L409" s="380"/>
      <c r="M409" s="380"/>
      <c r="N409" s="380"/>
      <c r="O409" s="380"/>
      <c r="P409" s="380"/>
      <c r="Q409" s="380"/>
      <c r="R409" s="380"/>
      <c r="S409" s="380"/>
      <c r="T409" s="380"/>
      <c r="U409" s="380"/>
      <c r="V409" s="380"/>
      <c r="W409" s="380"/>
      <c r="X409" s="380"/>
      <c r="Y409" s="380"/>
      <c r="Z409" s="3"/>
      <c r="AA409" s="3"/>
      <c r="AC409" s="609"/>
    </row>
    <row r="410" spans="1:29" ht="18" x14ac:dyDescent="0.25">
      <c r="A410" s="54"/>
      <c r="B410" s="54"/>
      <c r="C410" s="54"/>
      <c r="D410" s="54"/>
      <c r="E410" s="54"/>
      <c r="F410" s="54"/>
      <c r="G410" s="54"/>
      <c r="H410" s="54"/>
      <c r="I410" s="380"/>
      <c r="J410" s="380"/>
      <c r="K410" s="380"/>
      <c r="L410" s="380"/>
      <c r="M410" s="380"/>
      <c r="N410" s="380"/>
      <c r="O410" s="380"/>
      <c r="P410" s="380"/>
      <c r="Q410" s="380"/>
      <c r="R410" s="380"/>
      <c r="S410" s="380"/>
      <c r="T410" s="380"/>
      <c r="U410" s="380"/>
      <c r="V410" s="380"/>
      <c r="W410" s="380"/>
      <c r="X410" s="380"/>
      <c r="Y410" s="380"/>
      <c r="Z410" s="3"/>
      <c r="AA410" s="3"/>
      <c r="AC410" s="609"/>
    </row>
    <row r="411" spans="1:29" ht="18" x14ac:dyDescent="0.25">
      <c r="A411" s="54"/>
      <c r="B411" s="54"/>
      <c r="C411" s="54"/>
      <c r="D411" s="54"/>
      <c r="E411" s="54"/>
      <c r="F411" s="54"/>
      <c r="G411" s="54"/>
      <c r="H411" s="54"/>
      <c r="I411" s="380"/>
      <c r="J411" s="380"/>
      <c r="K411" s="380"/>
      <c r="L411" s="380"/>
      <c r="M411" s="380"/>
      <c r="N411" s="380"/>
      <c r="O411" s="380"/>
      <c r="P411" s="380"/>
      <c r="Q411" s="380"/>
      <c r="R411" s="380"/>
      <c r="S411" s="380"/>
      <c r="T411" s="380"/>
      <c r="U411" s="380"/>
      <c r="V411" s="380"/>
      <c r="W411" s="380"/>
      <c r="X411" s="380"/>
      <c r="Y411" s="380"/>
      <c r="Z411" s="3"/>
      <c r="AA411" s="3"/>
      <c r="AC411" s="609"/>
    </row>
    <row r="412" spans="1:29" ht="18" x14ac:dyDescent="0.25">
      <c r="A412" s="54"/>
      <c r="B412" s="54"/>
      <c r="C412" s="54"/>
      <c r="D412" s="54"/>
      <c r="E412" s="54"/>
      <c r="F412" s="54"/>
      <c r="G412" s="54"/>
      <c r="H412" s="54"/>
      <c r="I412" s="380"/>
      <c r="J412" s="380"/>
      <c r="K412" s="380"/>
      <c r="L412" s="380"/>
      <c r="M412" s="380"/>
      <c r="N412" s="380"/>
      <c r="O412" s="380"/>
      <c r="P412" s="380"/>
      <c r="Q412" s="380"/>
      <c r="R412" s="380"/>
      <c r="S412" s="380"/>
      <c r="T412" s="380"/>
      <c r="U412" s="380"/>
      <c r="V412" s="380"/>
      <c r="W412" s="380"/>
      <c r="X412" s="380"/>
      <c r="Y412" s="380"/>
      <c r="Z412" s="3"/>
      <c r="AA412" s="3"/>
      <c r="AC412" s="609"/>
    </row>
    <row r="413" spans="1:29" ht="18" x14ac:dyDescent="0.25">
      <c r="A413" s="54"/>
      <c r="B413" s="54"/>
      <c r="C413" s="54"/>
      <c r="D413" s="54"/>
      <c r="E413" s="54"/>
      <c r="F413" s="54"/>
      <c r="G413" s="54"/>
      <c r="H413" s="54"/>
      <c r="I413" s="380"/>
      <c r="J413" s="380"/>
      <c r="K413" s="380"/>
      <c r="L413" s="380"/>
      <c r="M413" s="380"/>
      <c r="N413" s="380"/>
      <c r="O413" s="380"/>
      <c r="P413" s="380"/>
      <c r="Q413" s="380"/>
      <c r="R413" s="380"/>
      <c r="S413" s="380"/>
      <c r="T413" s="380"/>
      <c r="U413" s="380"/>
      <c r="V413" s="380"/>
      <c r="W413" s="380"/>
      <c r="X413" s="380"/>
      <c r="Y413" s="380"/>
      <c r="Z413" s="3"/>
      <c r="AA413" s="3"/>
      <c r="AC413" s="609"/>
    </row>
    <row r="414" spans="1:29" ht="18" x14ac:dyDescent="0.25">
      <c r="A414" s="54"/>
      <c r="B414" s="54"/>
      <c r="C414" s="54"/>
      <c r="D414" s="54"/>
      <c r="E414" s="54"/>
      <c r="F414" s="54"/>
      <c r="G414" s="54"/>
      <c r="H414" s="54"/>
      <c r="I414" s="380"/>
      <c r="J414" s="380"/>
      <c r="K414" s="380"/>
      <c r="L414" s="380"/>
      <c r="M414" s="380"/>
      <c r="N414" s="380"/>
      <c r="O414" s="380"/>
      <c r="P414" s="380"/>
      <c r="Q414" s="380"/>
      <c r="R414" s="380"/>
      <c r="S414" s="380"/>
      <c r="T414" s="380"/>
      <c r="U414" s="380"/>
      <c r="V414" s="380"/>
      <c r="W414" s="380"/>
      <c r="X414" s="380"/>
      <c r="Y414" s="380"/>
      <c r="Z414" s="3"/>
      <c r="AA414" s="3"/>
      <c r="AC414" s="609"/>
    </row>
    <row r="415" spans="1:29" ht="18" x14ac:dyDescent="0.25">
      <c r="A415" s="54"/>
      <c r="B415" s="54"/>
      <c r="C415" s="54"/>
      <c r="D415" s="54"/>
      <c r="E415" s="54"/>
      <c r="F415" s="54"/>
      <c r="G415" s="54"/>
      <c r="H415" s="54"/>
      <c r="I415" s="380"/>
      <c r="J415" s="380"/>
      <c r="K415" s="380"/>
      <c r="L415" s="380"/>
      <c r="M415" s="380"/>
      <c r="N415" s="380"/>
      <c r="O415" s="380"/>
      <c r="P415" s="380"/>
      <c r="Q415" s="380"/>
      <c r="R415" s="380"/>
      <c r="S415" s="380"/>
      <c r="T415" s="380"/>
      <c r="U415" s="380"/>
      <c r="V415" s="380"/>
      <c r="W415" s="380"/>
      <c r="X415" s="380"/>
      <c r="Y415" s="380"/>
      <c r="Z415" s="3"/>
      <c r="AA415" s="3"/>
      <c r="AC415" s="609"/>
    </row>
    <row r="416" spans="1:29" ht="18" x14ac:dyDescent="0.25">
      <c r="A416" s="54"/>
      <c r="B416" s="54"/>
      <c r="C416" s="54"/>
      <c r="D416" s="54"/>
      <c r="E416" s="54"/>
      <c r="F416" s="54"/>
      <c r="G416" s="54"/>
      <c r="H416" s="54"/>
      <c r="I416" s="380"/>
      <c r="J416" s="380"/>
      <c r="K416" s="380"/>
      <c r="L416" s="380"/>
      <c r="M416" s="380"/>
      <c r="N416" s="380"/>
      <c r="O416" s="380"/>
      <c r="P416" s="380"/>
      <c r="Q416" s="380"/>
      <c r="R416" s="380"/>
      <c r="S416" s="380"/>
      <c r="T416" s="380"/>
      <c r="U416" s="380"/>
      <c r="V416" s="380"/>
      <c r="W416" s="380"/>
      <c r="X416" s="380"/>
      <c r="Y416" s="380"/>
      <c r="Z416" s="3"/>
      <c r="AA416" s="3"/>
      <c r="AC416" s="609"/>
    </row>
    <row r="417" spans="1:29" ht="18" x14ac:dyDescent="0.25">
      <c r="A417" s="54"/>
      <c r="B417" s="54"/>
      <c r="C417" s="54"/>
      <c r="D417" s="54"/>
      <c r="E417" s="54"/>
      <c r="F417" s="54"/>
      <c r="G417" s="54"/>
      <c r="H417" s="54"/>
      <c r="I417" s="380"/>
      <c r="J417" s="380"/>
      <c r="K417" s="380"/>
      <c r="L417" s="380"/>
      <c r="M417" s="380"/>
      <c r="N417" s="380"/>
      <c r="O417" s="380"/>
      <c r="P417" s="380"/>
      <c r="Q417" s="380"/>
      <c r="R417" s="380"/>
      <c r="S417" s="380"/>
      <c r="T417" s="380"/>
      <c r="U417" s="380"/>
      <c r="V417" s="380"/>
      <c r="W417" s="380"/>
      <c r="X417" s="380"/>
      <c r="Y417" s="380"/>
      <c r="Z417" s="3"/>
      <c r="AA417" s="3"/>
      <c r="AC417" s="609"/>
    </row>
    <row r="418" spans="1:29" ht="18" x14ac:dyDescent="0.25">
      <c r="A418" s="54"/>
      <c r="B418" s="54"/>
      <c r="C418" s="54"/>
      <c r="D418" s="54"/>
      <c r="E418" s="54"/>
      <c r="F418" s="54"/>
      <c r="G418" s="54"/>
      <c r="H418" s="54"/>
      <c r="I418" s="380"/>
      <c r="J418" s="380"/>
      <c r="K418" s="380"/>
      <c r="L418" s="380"/>
      <c r="M418" s="380"/>
      <c r="N418" s="380"/>
      <c r="O418" s="380"/>
      <c r="P418" s="380"/>
      <c r="Q418" s="380"/>
      <c r="R418" s="380"/>
      <c r="S418" s="380"/>
      <c r="T418" s="380"/>
      <c r="U418" s="380"/>
      <c r="V418" s="380"/>
      <c r="W418" s="380"/>
      <c r="X418" s="380"/>
      <c r="Y418" s="380"/>
      <c r="Z418" s="3"/>
      <c r="AA418" s="3"/>
      <c r="AC418" s="609"/>
    </row>
    <row r="419" spans="1:29" ht="18" x14ac:dyDescent="0.25">
      <c r="A419" s="54"/>
      <c r="B419" s="54"/>
      <c r="C419" s="54"/>
      <c r="D419" s="54"/>
      <c r="E419" s="54"/>
      <c r="F419" s="54"/>
      <c r="G419" s="54"/>
      <c r="H419" s="54"/>
      <c r="I419" s="380"/>
      <c r="J419" s="380"/>
      <c r="K419" s="380"/>
      <c r="L419" s="380"/>
      <c r="M419" s="380"/>
      <c r="N419" s="380"/>
      <c r="O419" s="380"/>
      <c r="P419" s="380"/>
      <c r="Q419" s="380"/>
      <c r="R419" s="380"/>
      <c r="S419" s="380"/>
      <c r="T419" s="380"/>
      <c r="U419" s="380"/>
      <c r="V419" s="380"/>
      <c r="W419" s="380"/>
      <c r="X419" s="380"/>
      <c r="Y419" s="380"/>
      <c r="Z419" s="3"/>
      <c r="AA419" s="3"/>
      <c r="AC419" s="609"/>
    </row>
    <row r="420" spans="1:29" x14ac:dyDescent="0.2">
      <c r="A420" s="54"/>
      <c r="B420" s="54"/>
      <c r="C420" s="54"/>
      <c r="D420" s="54"/>
      <c r="E420" s="54"/>
      <c r="F420" s="54"/>
      <c r="G420" s="54"/>
      <c r="H420" s="54"/>
      <c r="I420" s="380"/>
      <c r="J420" s="380"/>
      <c r="K420" s="380"/>
      <c r="L420" s="380"/>
      <c r="M420" s="380"/>
      <c r="N420" s="380"/>
      <c r="O420" s="380"/>
      <c r="P420" s="380"/>
      <c r="Q420" s="380"/>
      <c r="R420" s="380"/>
      <c r="S420" s="380"/>
      <c r="T420" s="380"/>
      <c r="U420" s="380"/>
      <c r="V420" s="380"/>
      <c r="W420" s="380"/>
      <c r="X420" s="380"/>
      <c r="Y420" s="380"/>
      <c r="Z420" s="3"/>
      <c r="AA420" s="3"/>
    </row>
    <row r="421" spans="1:29" x14ac:dyDescent="0.2">
      <c r="A421" s="54"/>
      <c r="B421" s="54"/>
      <c r="C421" s="54"/>
      <c r="D421" s="54"/>
      <c r="E421" s="54"/>
      <c r="F421" s="54"/>
      <c r="G421" s="54"/>
      <c r="H421" s="54"/>
      <c r="I421" s="380"/>
      <c r="J421" s="380"/>
      <c r="K421" s="380"/>
      <c r="L421" s="380"/>
      <c r="M421" s="380"/>
      <c r="N421" s="380"/>
      <c r="O421" s="380"/>
      <c r="P421" s="380"/>
      <c r="Q421" s="380"/>
      <c r="R421" s="380"/>
      <c r="S421" s="380"/>
      <c r="T421" s="380"/>
      <c r="U421" s="380"/>
      <c r="V421" s="380"/>
      <c r="W421" s="380"/>
      <c r="X421" s="380"/>
      <c r="Y421" s="380"/>
      <c r="Z421" s="3"/>
      <c r="AA421" s="3"/>
    </row>
    <row r="422" spans="1:29" x14ac:dyDescent="0.2">
      <c r="A422" s="54"/>
      <c r="B422" s="54"/>
      <c r="C422" s="54"/>
      <c r="D422" s="54"/>
      <c r="E422" s="54"/>
      <c r="F422" s="54"/>
      <c r="G422" s="54"/>
      <c r="H422" s="54"/>
      <c r="I422" s="380"/>
      <c r="J422" s="380"/>
      <c r="K422" s="380"/>
      <c r="L422" s="380"/>
      <c r="M422" s="380"/>
      <c r="N422" s="380"/>
      <c r="O422" s="380"/>
      <c r="P422" s="380"/>
      <c r="Q422" s="380"/>
      <c r="R422" s="380"/>
      <c r="S422" s="380"/>
      <c r="T422" s="380"/>
      <c r="U422" s="380"/>
      <c r="V422" s="380"/>
      <c r="W422" s="380"/>
      <c r="X422" s="380"/>
      <c r="Y422" s="380"/>
      <c r="Z422" s="3"/>
      <c r="AA422" s="3"/>
    </row>
    <row r="423" spans="1:29" x14ac:dyDescent="0.2">
      <c r="A423" s="54"/>
      <c r="B423" s="54"/>
      <c r="C423" s="54"/>
      <c r="D423" s="54"/>
      <c r="E423" s="54"/>
      <c r="F423" s="54"/>
      <c r="G423" s="54"/>
      <c r="H423" s="54"/>
      <c r="I423" s="380"/>
      <c r="J423" s="380"/>
      <c r="K423" s="380"/>
      <c r="L423" s="380"/>
      <c r="M423" s="380"/>
      <c r="N423" s="380"/>
      <c r="O423" s="380"/>
      <c r="P423" s="380"/>
      <c r="Q423" s="380"/>
      <c r="R423" s="380"/>
      <c r="S423" s="380"/>
      <c r="T423" s="380"/>
      <c r="U423" s="380"/>
      <c r="V423" s="380"/>
      <c r="W423" s="380"/>
      <c r="X423" s="380"/>
      <c r="Y423" s="380"/>
      <c r="Z423" s="3"/>
      <c r="AA423" s="3"/>
    </row>
    <row r="424" spans="1:29" x14ac:dyDescent="0.2">
      <c r="A424" s="54"/>
      <c r="B424" s="54"/>
      <c r="C424" s="54"/>
      <c r="D424" s="54"/>
      <c r="E424" s="54"/>
      <c r="F424" s="54"/>
      <c r="G424" s="54"/>
      <c r="H424" s="54"/>
      <c r="I424" s="380"/>
      <c r="J424" s="380"/>
      <c r="K424" s="380"/>
      <c r="L424" s="380"/>
      <c r="M424" s="380"/>
      <c r="N424" s="380"/>
      <c r="O424" s="380"/>
      <c r="P424" s="380"/>
      <c r="Q424" s="380"/>
      <c r="R424" s="380"/>
      <c r="S424" s="380"/>
      <c r="T424" s="380"/>
      <c r="U424" s="380"/>
      <c r="V424" s="380"/>
      <c r="W424" s="380"/>
      <c r="X424" s="380"/>
      <c r="Y424" s="380"/>
      <c r="Z424" s="3"/>
      <c r="AA424" s="3"/>
    </row>
    <row r="425" spans="1:29" x14ac:dyDescent="0.2">
      <c r="A425" s="54"/>
      <c r="B425" s="54"/>
      <c r="C425" s="54"/>
      <c r="D425" s="54"/>
      <c r="E425" s="54"/>
      <c r="F425" s="54"/>
      <c r="G425" s="54"/>
      <c r="H425" s="54"/>
      <c r="I425" s="380"/>
      <c r="J425" s="380"/>
      <c r="K425" s="380"/>
      <c r="L425" s="380"/>
      <c r="M425" s="380"/>
      <c r="N425" s="380"/>
      <c r="O425" s="380"/>
      <c r="P425" s="380"/>
      <c r="Q425" s="380"/>
      <c r="R425" s="380"/>
      <c r="S425" s="380"/>
      <c r="T425" s="380"/>
      <c r="U425" s="380"/>
      <c r="V425" s="380"/>
      <c r="W425" s="380"/>
      <c r="X425" s="380"/>
      <c r="Y425" s="380"/>
      <c r="Z425" s="3"/>
      <c r="AA425" s="3"/>
    </row>
    <row r="426" spans="1:29" x14ac:dyDescent="0.2">
      <c r="A426" s="54"/>
      <c r="B426" s="54"/>
      <c r="C426" s="54"/>
      <c r="D426" s="54"/>
      <c r="E426" s="54"/>
      <c r="F426" s="54"/>
      <c r="G426" s="54"/>
      <c r="H426" s="54"/>
      <c r="I426" s="380"/>
      <c r="J426" s="380"/>
      <c r="K426" s="380"/>
      <c r="L426" s="380"/>
      <c r="M426" s="380"/>
      <c r="N426" s="380"/>
      <c r="O426" s="380"/>
      <c r="P426" s="380"/>
      <c r="Q426" s="380"/>
      <c r="R426" s="380"/>
      <c r="S426" s="380"/>
      <c r="T426" s="380"/>
      <c r="U426" s="380"/>
      <c r="V426" s="380"/>
      <c r="W426" s="380"/>
      <c r="X426" s="380"/>
      <c r="Y426" s="380"/>
      <c r="Z426" s="3"/>
      <c r="AA426" s="3"/>
    </row>
    <row r="427" spans="1:29" x14ac:dyDescent="0.2">
      <c r="A427" s="54"/>
      <c r="B427" s="54"/>
      <c r="C427" s="54"/>
      <c r="D427" s="54"/>
      <c r="E427" s="54"/>
      <c r="F427" s="54"/>
      <c r="G427" s="54"/>
      <c r="H427" s="54"/>
      <c r="I427" s="380"/>
      <c r="J427" s="380"/>
      <c r="K427" s="380"/>
      <c r="L427" s="380"/>
      <c r="M427" s="380"/>
      <c r="N427" s="380"/>
      <c r="O427" s="380"/>
      <c r="P427" s="380"/>
      <c r="Q427" s="380"/>
      <c r="R427" s="380"/>
      <c r="S427" s="380"/>
      <c r="T427" s="380"/>
      <c r="U427" s="380"/>
      <c r="V427" s="380"/>
      <c r="W427" s="380"/>
      <c r="X427" s="380"/>
      <c r="Y427" s="380"/>
      <c r="Z427" s="3"/>
      <c r="AA427" s="3"/>
    </row>
    <row r="428" spans="1:29" x14ac:dyDescent="0.2">
      <c r="A428" s="54"/>
      <c r="B428" s="54"/>
      <c r="C428" s="54"/>
      <c r="D428" s="54"/>
      <c r="E428" s="54"/>
      <c r="F428" s="54"/>
      <c r="G428" s="54"/>
      <c r="H428" s="54"/>
      <c r="I428" s="380"/>
      <c r="J428" s="380"/>
      <c r="K428" s="380"/>
      <c r="L428" s="380"/>
      <c r="M428" s="380"/>
      <c r="N428" s="380"/>
      <c r="O428" s="380"/>
      <c r="P428" s="380"/>
      <c r="Q428" s="380"/>
      <c r="R428" s="380"/>
      <c r="S428" s="380"/>
      <c r="T428" s="380"/>
      <c r="U428" s="380"/>
      <c r="V428" s="380"/>
      <c r="W428" s="380"/>
      <c r="X428" s="380"/>
      <c r="Y428" s="380"/>
      <c r="Z428" s="3"/>
      <c r="AA428" s="3"/>
    </row>
    <row r="429" spans="1:29" x14ac:dyDescent="0.2">
      <c r="A429" s="54"/>
      <c r="B429" s="54"/>
      <c r="C429" s="54"/>
      <c r="D429" s="54"/>
      <c r="E429" s="54"/>
      <c r="F429" s="54"/>
      <c r="G429" s="54"/>
      <c r="H429" s="54"/>
      <c r="I429" s="380"/>
      <c r="J429" s="380"/>
      <c r="K429" s="380"/>
      <c r="L429" s="380"/>
      <c r="M429" s="380"/>
      <c r="N429" s="380"/>
      <c r="O429" s="380"/>
      <c r="P429" s="380"/>
      <c r="Q429" s="380"/>
      <c r="R429" s="380"/>
      <c r="S429" s="380"/>
      <c r="T429" s="380"/>
      <c r="U429" s="380"/>
      <c r="V429" s="380"/>
      <c r="W429" s="380"/>
      <c r="X429" s="380"/>
      <c r="Y429" s="380"/>
      <c r="Z429" s="3"/>
      <c r="AA429" s="3"/>
    </row>
    <row r="430" spans="1:29" x14ac:dyDescent="0.2">
      <c r="A430" s="54"/>
      <c r="B430" s="54"/>
      <c r="C430" s="54"/>
      <c r="D430" s="54"/>
      <c r="E430" s="54"/>
      <c r="F430" s="54"/>
      <c r="G430" s="54"/>
      <c r="H430" s="54"/>
      <c r="I430" s="380"/>
      <c r="J430" s="380"/>
      <c r="K430" s="380"/>
      <c r="L430" s="380"/>
      <c r="M430" s="380"/>
      <c r="N430" s="380"/>
      <c r="O430" s="380"/>
      <c r="P430" s="380"/>
      <c r="Q430" s="380"/>
      <c r="R430" s="380"/>
      <c r="S430" s="380"/>
      <c r="T430" s="380"/>
      <c r="U430" s="380"/>
      <c r="V430" s="380"/>
      <c r="W430" s="380"/>
      <c r="X430" s="380"/>
      <c r="Y430" s="380"/>
      <c r="Z430" s="3"/>
      <c r="AA430" s="3"/>
    </row>
    <row r="431" spans="1:29" x14ac:dyDescent="0.2">
      <c r="A431" s="54"/>
      <c r="B431" s="54"/>
      <c r="C431" s="54"/>
      <c r="D431" s="54"/>
      <c r="E431" s="54"/>
      <c r="F431" s="54"/>
      <c r="G431" s="54"/>
      <c r="H431" s="54"/>
      <c r="I431" s="380"/>
      <c r="J431" s="380"/>
      <c r="K431" s="380"/>
      <c r="L431" s="380"/>
      <c r="M431" s="380"/>
      <c r="N431" s="380"/>
      <c r="O431" s="380"/>
      <c r="P431" s="380"/>
      <c r="Q431" s="380"/>
      <c r="R431" s="380"/>
      <c r="S431" s="380"/>
      <c r="T431" s="380"/>
      <c r="U431" s="380"/>
      <c r="V431" s="380"/>
      <c r="W431" s="380"/>
      <c r="X431" s="380"/>
      <c r="Y431" s="380"/>
      <c r="Z431" s="3"/>
      <c r="AA431" s="3"/>
    </row>
    <row r="432" spans="1:29" x14ac:dyDescent="0.2">
      <c r="A432" s="54"/>
      <c r="B432" s="54"/>
      <c r="C432" s="54"/>
      <c r="D432" s="54"/>
      <c r="E432" s="54"/>
      <c r="F432" s="54"/>
      <c r="G432" s="54"/>
      <c r="H432" s="54"/>
      <c r="I432" s="380"/>
      <c r="J432" s="380"/>
      <c r="K432" s="380"/>
      <c r="L432" s="380"/>
      <c r="M432" s="380"/>
      <c r="N432" s="380"/>
      <c r="O432" s="380"/>
      <c r="P432" s="380"/>
      <c r="Q432" s="380"/>
      <c r="R432" s="380"/>
      <c r="S432" s="380"/>
      <c r="T432" s="380"/>
      <c r="U432" s="380"/>
      <c r="V432" s="380"/>
      <c r="W432" s="380"/>
      <c r="X432" s="380"/>
      <c r="Y432" s="380"/>
      <c r="Z432" s="3"/>
      <c r="AA432" s="3"/>
    </row>
    <row r="433" spans="1:27" x14ac:dyDescent="0.2">
      <c r="A433" s="54"/>
      <c r="B433" s="54"/>
      <c r="C433" s="54"/>
      <c r="D433" s="54"/>
      <c r="E433" s="54"/>
      <c r="F433" s="54"/>
      <c r="G433" s="54"/>
      <c r="H433" s="54"/>
      <c r="I433" s="380"/>
      <c r="J433" s="380"/>
      <c r="K433" s="380"/>
      <c r="L433" s="380"/>
      <c r="M433" s="380"/>
      <c r="N433" s="380"/>
      <c r="O433" s="380"/>
      <c r="P433" s="380"/>
      <c r="Q433" s="380"/>
      <c r="R433" s="380"/>
      <c r="S433" s="380"/>
      <c r="T433" s="380"/>
      <c r="U433" s="380"/>
      <c r="V433" s="380"/>
      <c r="W433" s="380"/>
      <c r="X433" s="380"/>
      <c r="Y433" s="380"/>
      <c r="Z433" s="3"/>
      <c r="AA433" s="3"/>
    </row>
    <row r="434" spans="1:27" x14ac:dyDescent="0.2">
      <c r="A434" s="54"/>
      <c r="B434" s="54"/>
      <c r="C434" s="54"/>
      <c r="D434" s="54"/>
      <c r="E434" s="54"/>
      <c r="F434" s="54"/>
      <c r="G434" s="54"/>
      <c r="H434" s="54"/>
      <c r="I434" s="380"/>
      <c r="J434" s="380"/>
      <c r="K434" s="380"/>
      <c r="L434" s="380"/>
      <c r="M434" s="380"/>
      <c r="N434" s="380"/>
      <c r="O434" s="380"/>
      <c r="P434" s="380"/>
      <c r="Q434" s="380"/>
      <c r="R434" s="380"/>
      <c r="S434" s="380"/>
      <c r="T434" s="380"/>
      <c r="U434" s="380"/>
      <c r="V434" s="380"/>
      <c r="W434" s="380"/>
      <c r="X434" s="380"/>
      <c r="Y434" s="380"/>
      <c r="Z434" s="3"/>
      <c r="AA434" s="3"/>
    </row>
    <row r="435" spans="1:27" x14ac:dyDescent="0.2">
      <c r="A435" s="54"/>
      <c r="B435" s="54"/>
      <c r="C435" s="54"/>
      <c r="D435" s="54"/>
      <c r="E435" s="54"/>
      <c r="F435" s="54"/>
      <c r="G435" s="54"/>
      <c r="H435" s="54"/>
      <c r="I435" s="380"/>
      <c r="J435" s="380"/>
      <c r="K435" s="380"/>
      <c r="L435" s="380"/>
      <c r="M435" s="380"/>
      <c r="N435" s="380"/>
      <c r="O435" s="380"/>
      <c r="P435" s="380"/>
      <c r="Q435" s="380"/>
      <c r="R435" s="380"/>
      <c r="S435" s="380"/>
      <c r="T435" s="380"/>
      <c r="U435" s="380"/>
      <c r="V435" s="380"/>
      <c r="W435" s="380"/>
      <c r="X435" s="380"/>
      <c r="Y435" s="380"/>
      <c r="Z435" s="3"/>
      <c r="AA435" s="3"/>
    </row>
    <row r="436" spans="1:27" x14ac:dyDescent="0.2">
      <c r="A436" s="54"/>
      <c r="B436" s="54"/>
      <c r="C436" s="54"/>
      <c r="D436" s="54"/>
      <c r="E436" s="54"/>
      <c r="F436" s="54"/>
      <c r="G436" s="54"/>
      <c r="H436" s="54"/>
      <c r="I436" s="380"/>
      <c r="J436" s="380"/>
      <c r="K436" s="380"/>
      <c r="L436" s="380"/>
      <c r="M436" s="380"/>
      <c r="N436" s="380"/>
      <c r="O436" s="380"/>
      <c r="P436" s="380"/>
      <c r="Q436" s="380"/>
      <c r="R436" s="380"/>
      <c r="S436" s="380"/>
      <c r="T436" s="380"/>
      <c r="U436" s="380"/>
      <c r="V436" s="380"/>
      <c r="W436" s="380"/>
      <c r="X436" s="380"/>
      <c r="Y436" s="380"/>
      <c r="Z436" s="3"/>
      <c r="AA436" s="3"/>
    </row>
    <row r="437" spans="1:27" x14ac:dyDescent="0.2">
      <c r="A437" s="54"/>
      <c r="B437" s="54"/>
      <c r="C437" s="54"/>
      <c r="D437" s="54"/>
      <c r="E437" s="54"/>
      <c r="F437" s="54"/>
      <c r="G437" s="54"/>
      <c r="H437" s="54"/>
      <c r="I437" s="380"/>
      <c r="J437" s="380"/>
      <c r="K437" s="380"/>
      <c r="L437" s="380"/>
      <c r="M437" s="380"/>
      <c r="N437" s="380"/>
      <c r="O437" s="380"/>
      <c r="P437" s="380"/>
      <c r="Q437" s="380"/>
      <c r="R437" s="380"/>
      <c r="S437" s="380"/>
      <c r="T437" s="380"/>
      <c r="U437" s="380"/>
      <c r="V437" s="380"/>
      <c r="W437" s="380"/>
      <c r="X437" s="380"/>
      <c r="Y437" s="380"/>
      <c r="Z437" s="3"/>
      <c r="AA437" s="3"/>
    </row>
    <row r="438" spans="1:27" x14ac:dyDescent="0.2">
      <c r="A438" s="54"/>
      <c r="B438" s="54"/>
      <c r="C438" s="54"/>
      <c r="D438" s="54"/>
      <c r="E438" s="54"/>
      <c r="F438" s="54"/>
      <c r="G438" s="54"/>
      <c r="H438" s="54"/>
      <c r="I438" s="380"/>
      <c r="J438" s="380"/>
      <c r="K438" s="380"/>
      <c r="L438" s="380"/>
      <c r="M438" s="380"/>
      <c r="N438" s="380"/>
      <c r="O438" s="380"/>
      <c r="P438" s="380"/>
      <c r="Q438" s="380"/>
      <c r="R438" s="380"/>
      <c r="S438" s="380"/>
      <c r="T438" s="380"/>
      <c r="U438" s="380"/>
      <c r="V438" s="380"/>
      <c r="W438" s="380"/>
      <c r="X438" s="380"/>
      <c r="Y438" s="380"/>
      <c r="Z438" s="3"/>
      <c r="AA438" s="3"/>
    </row>
    <row r="439" spans="1:27" x14ac:dyDescent="0.2">
      <c r="A439" s="54"/>
      <c r="B439" s="54"/>
      <c r="C439" s="54"/>
      <c r="D439" s="54"/>
      <c r="E439" s="54"/>
      <c r="F439" s="54"/>
      <c r="G439" s="54"/>
      <c r="H439" s="54"/>
      <c r="I439" s="380"/>
      <c r="J439" s="380"/>
      <c r="K439" s="380"/>
      <c r="L439" s="380"/>
      <c r="M439" s="380"/>
      <c r="N439" s="380"/>
      <c r="O439" s="380"/>
      <c r="P439" s="380"/>
      <c r="Q439" s="380"/>
      <c r="R439" s="380"/>
      <c r="S439" s="380"/>
      <c r="T439" s="380"/>
      <c r="U439" s="380"/>
      <c r="V439" s="380"/>
      <c r="W439" s="380"/>
      <c r="X439" s="380"/>
      <c r="Y439" s="380"/>
      <c r="Z439" s="3"/>
      <c r="AA439" s="3"/>
    </row>
    <row r="440" spans="1:27" x14ac:dyDescent="0.2">
      <c r="A440" s="54"/>
      <c r="B440" s="54"/>
      <c r="C440" s="54"/>
      <c r="D440" s="54"/>
      <c r="E440" s="54"/>
      <c r="F440" s="54"/>
      <c r="G440" s="54"/>
      <c r="H440" s="54"/>
      <c r="I440" s="380"/>
      <c r="J440" s="380"/>
      <c r="K440" s="380"/>
      <c r="L440" s="380"/>
      <c r="M440" s="380"/>
      <c r="N440" s="380"/>
      <c r="O440" s="380"/>
      <c r="P440" s="380"/>
      <c r="Q440" s="380"/>
      <c r="R440" s="380"/>
      <c r="S440" s="380"/>
      <c r="T440" s="380"/>
      <c r="U440" s="380"/>
      <c r="V440" s="380"/>
      <c r="W440" s="380"/>
      <c r="X440" s="380"/>
      <c r="Y440" s="380"/>
      <c r="Z440" s="3"/>
      <c r="AA440" s="3"/>
    </row>
    <row r="441" spans="1:27" x14ac:dyDescent="0.2">
      <c r="A441" s="54"/>
      <c r="B441" s="54"/>
      <c r="C441" s="54"/>
      <c r="D441" s="54"/>
      <c r="E441" s="54"/>
      <c r="F441" s="54"/>
      <c r="G441" s="54"/>
      <c r="H441" s="54"/>
      <c r="I441" s="380"/>
      <c r="J441" s="380"/>
      <c r="K441" s="380"/>
      <c r="L441" s="380"/>
      <c r="M441" s="380"/>
      <c r="N441" s="380"/>
      <c r="O441" s="380"/>
      <c r="P441" s="380"/>
      <c r="Q441" s="380"/>
      <c r="R441" s="380"/>
      <c r="S441" s="380"/>
      <c r="T441" s="380"/>
      <c r="U441" s="380"/>
      <c r="V441" s="380"/>
      <c r="W441" s="380"/>
      <c r="X441" s="380"/>
      <c r="Y441" s="380"/>
      <c r="Z441" s="3"/>
      <c r="AA441" s="3"/>
    </row>
    <row r="442" spans="1:27" x14ac:dyDescent="0.2">
      <c r="A442" s="54"/>
      <c r="B442" s="54"/>
      <c r="C442" s="54"/>
      <c r="D442" s="54"/>
      <c r="E442" s="54"/>
      <c r="F442" s="54"/>
      <c r="G442" s="54"/>
      <c r="H442" s="54"/>
      <c r="I442" s="380"/>
      <c r="J442" s="380"/>
      <c r="K442" s="380"/>
      <c r="L442" s="380"/>
      <c r="M442" s="380"/>
      <c r="N442" s="380"/>
      <c r="O442" s="380"/>
      <c r="P442" s="380"/>
      <c r="Q442" s="380"/>
      <c r="R442" s="380"/>
      <c r="S442" s="380"/>
      <c r="T442" s="380"/>
      <c r="U442" s="380"/>
      <c r="V442" s="380"/>
      <c r="W442" s="380"/>
      <c r="X442" s="380"/>
      <c r="Y442" s="380"/>
      <c r="Z442" s="3"/>
      <c r="AA442" s="3"/>
    </row>
    <row r="443" spans="1:27" x14ac:dyDescent="0.2">
      <c r="A443" s="54"/>
      <c r="B443" s="54"/>
      <c r="C443" s="54"/>
      <c r="D443" s="54"/>
      <c r="E443" s="54"/>
      <c r="F443" s="54"/>
      <c r="G443" s="54"/>
      <c r="H443" s="54"/>
      <c r="I443" s="380"/>
      <c r="J443" s="380"/>
      <c r="K443" s="380"/>
      <c r="L443" s="380"/>
      <c r="M443" s="380"/>
      <c r="N443" s="380"/>
      <c r="O443" s="380"/>
      <c r="P443" s="380"/>
      <c r="Q443" s="380"/>
      <c r="R443" s="380"/>
      <c r="S443" s="380"/>
      <c r="T443" s="380"/>
      <c r="U443" s="380"/>
      <c r="V443" s="380"/>
      <c r="W443" s="380"/>
      <c r="X443" s="380"/>
      <c r="Y443" s="380"/>
      <c r="Z443" s="3"/>
      <c r="AA443" s="3"/>
    </row>
    <row r="444" spans="1:27" x14ac:dyDescent="0.2">
      <c r="A444" s="54"/>
      <c r="B444" s="54"/>
      <c r="C444" s="54"/>
      <c r="D444" s="54"/>
      <c r="E444" s="54"/>
      <c r="F444" s="54"/>
      <c r="G444" s="54"/>
      <c r="H444" s="54"/>
      <c r="I444" s="380"/>
      <c r="J444" s="380"/>
      <c r="K444" s="380"/>
      <c r="L444" s="380"/>
      <c r="M444" s="380"/>
      <c r="N444" s="380"/>
      <c r="O444" s="380"/>
      <c r="P444" s="380"/>
      <c r="Q444" s="380"/>
      <c r="R444" s="380"/>
      <c r="S444" s="380"/>
      <c r="T444" s="380"/>
      <c r="U444" s="380"/>
      <c r="V444" s="380"/>
      <c r="W444" s="380"/>
      <c r="X444" s="380"/>
      <c r="Y444" s="380"/>
      <c r="Z444" s="3"/>
      <c r="AA444" s="3"/>
    </row>
    <row r="445" spans="1:27" x14ac:dyDescent="0.2">
      <c r="A445" s="54"/>
      <c r="B445" s="54"/>
      <c r="C445" s="54"/>
      <c r="D445" s="54"/>
      <c r="E445" s="54"/>
      <c r="F445" s="54"/>
      <c r="G445" s="54"/>
      <c r="H445" s="54"/>
      <c r="I445" s="380"/>
      <c r="J445" s="380"/>
      <c r="K445" s="380"/>
      <c r="L445" s="380"/>
      <c r="M445" s="380"/>
      <c r="N445" s="380"/>
      <c r="O445" s="380"/>
      <c r="P445" s="380"/>
      <c r="Q445" s="380"/>
      <c r="R445" s="380"/>
      <c r="S445" s="380"/>
      <c r="T445" s="380"/>
      <c r="U445" s="380"/>
      <c r="V445" s="380"/>
      <c r="W445" s="380"/>
      <c r="X445" s="380"/>
      <c r="Y445" s="380"/>
      <c r="Z445" s="3"/>
      <c r="AA445" s="3"/>
    </row>
    <row r="446" spans="1:27" x14ac:dyDescent="0.2">
      <c r="A446" s="54"/>
      <c r="B446" s="54"/>
      <c r="C446" s="54"/>
      <c r="D446" s="54"/>
      <c r="E446" s="54"/>
      <c r="F446" s="54"/>
      <c r="G446" s="54"/>
      <c r="H446" s="54"/>
      <c r="I446" s="380"/>
      <c r="J446" s="380"/>
      <c r="K446" s="380"/>
      <c r="L446" s="380"/>
      <c r="M446" s="380"/>
      <c r="N446" s="380"/>
      <c r="O446" s="380"/>
      <c r="P446" s="380"/>
      <c r="Q446" s="380"/>
      <c r="R446" s="380"/>
      <c r="S446" s="380"/>
      <c r="T446" s="380"/>
      <c r="U446" s="380"/>
      <c r="V446" s="380"/>
      <c r="W446" s="380"/>
      <c r="X446" s="380"/>
      <c r="Y446" s="380"/>
      <c r="Z446" s="3"/>
      <c r="AA446" s="3"/>
    </row>
    <row r="447" spans="1:27" x14ac:dyDescent="0.2">
      <c r="A447" s="54"/>
      <c r="B447" s="54"/>
      <c r="C447" s="54"/>
      <c r="D447" s="54"/>
      <c r="E447" s="54"/>
      <c r="F447" s="54"/>
      <c r="G447" s="54"/>
      <c r="H447" s="54"/>
      <c r="I447" s="380"/>
      <c r="J447" s="380"/>
      <c r="K447" s="380"/>
      <c r="L447" s="380"/>
      <c r="M447" s="380"/>
      <c r="N447" s="380"/>
      <c r="O447" s="380"/>
      <c r="P447" s="380"/>
      <c r="Q447" s="380"/>
      <c r="R447" s="380"/>
      <c r="S447" s="380"/>
      <c r="T447" s="380"/>
      <c r="U447" s="380"/>
      <c r="V447" s="380"/>
      <c r="W447" s="380"/>
      <c r="X447" s="380"/>
      <c r="Y447" s="380"/>
      <c r="Z447" s="3"/>
      <c r="AA447" s="3"/>
    </row>
    <row r="448" spans="1:27" x14ac:dyDescent="0.2">
      <c r="A448" s="54"/>
      <c r="B448" s="54"/>
      <c r="C448" s="54"/>
      <c r="D448" s="54"/>
      <c r="E448" s="54"/>
      <c r="F448" s="54"/>
      <c r="G448" s="54"/>
      <c r="H448" s="54"/>
      <c r="I448" s="380"/>
      <c r="J448" s="380"/>
      <c r="K448" s="380"/>
      <c r="L448" s="380"/>
      <c r="M448" s="380"/>
      <c r="N448" s="380"/>
      <c r="O448" s="380"/>
      <c r="P448" s="380"/>
      <c r="Q448" s="380"/>
      <c r="R448" s="380"/>
      <c r="S448" s="380"/>
      <c r="T448" s="380"/>
      <c r="U448" s="380"/>
      <c r="V448" s="380"/>
      <c r="W448" s="380"/>
      <c r="X448" s="380"/>
      <c r="Y448" s="380"/>
      <c r="Z448" s="3"/>
      <c r="AA448" s="3"/>
    </row>
    <row r="449" spans="1:27" x14ac:dyDescent="0.2">
      <c r="A449" s="54"/>
      <c r="B449" s="54"/>
      <c r="C449" s="54"/>
      <c r="D449" s="54"/>
      <c r="E449" s="54"/>
      <c r="F449" s="54"/>
      <c r="G449" s="54"/>
      <c r="H449" s="54"/>
      <c r="I449" s="380"/>
      <c r="J449" s="380"/>
      <c r="K449" s="380"/>
      <c r="L449" s="380"/>
      <c r="M449" s="380"/>
      <c r="N449" s="380"/>
      <c r="O449" s="380"/>
      <c r="P449" s="380"/>
      <c r="Q449" s="380"/>
      <c r="R449" s="380"/>
      <c r="S449" s="380"/>
      <c r="T449" s="380"/>
      <c r="U449" s="380"/>
      <c r="V449" s="380"/>
      <c r="W449" s="380"/>
      <c r="X449" s="380"/>
      <c r="Y449" s="380"/>
      <c r="Z449" s="3"/>
      <c r="AA449" s="3"/>
    </row>
    <row r="450" spans="1:27" x14ac:dyDescent="0.2">
      <c r="A450" s="54"/>
      <c r="B450" s="54"/>
      <c r="C450" s="54"/>
      <c r="D450" s="54"/>
      <c r="E450" s="54"/>
      <c r="F450" s="54"/>
      <c r="G450" s="54"/>
      <c r="H450" s="54"/>
      <c r="I450" s="380"/>
      <c r="J450" s="380"/>
      <c r="K450" s="380"/>
      <c r="L450" s="380"/>
      <c r="M450" s="380"/>
      <c r="N450" s="380"/>
      <c r="O450" s="380"/>
      <c r="P450" s="380"/>
      <c r="Q450" s="380"/>
      <c r="R450" s="380"/>
      <c r="S450" s="380"/>
      <c r="T450" s="380"/>
      <c r="U450" s="380"/>
      <c r="V450" s="380"/>
      <c r="W450" s="380"/>
      <c r="X450" s="380"/>
      <c r="Y450" s="380"/>
      <c r="Z450" s="3"/>
      <c r="AA450" s="3"/>
    </row>
    <row r="451" spans="1:27" x14ac:dyDescent="0.2">
      <c r="A451" s="54"/>
      <c r="B451" s="54"/>
      <c r="C451" s="54"/>
      <c r="D451" s="54"/>
      <c r="E451" s="54"/>
      <c r="F451" s="54"/>
      <c r="G451" s="54"/>
      <c r="H451" s="54"/>
      <c r="I451" s="380"/>
      <c r="J451" s="380"/>
      <c r="K451" s="380"/>
      <c r="L451" s="380"/>
      <c r="M451" s="380"/>
      <c r="N451" s="380"/>
      <c r="O451" s="380"/>
      <c r="P451" s="380"/>
      <c r="Q451" s="380"/>
      <c r="R451" s="380"/>
      <c r="S451" s="380"/>
      <c r="T451" s="380"/>
      <c r="U451" s="380"/>
      <c r="V451" s="380"/>
      <c r="W451" s="380"/>
      <c r="X451" s="380"/>
      <c r="Y451" s="380"/>
      <c r="Z451" s="3"/>
      <c r="AA451" s="3"/>
    </row>
    <row r="452" spans="1:27" x14ac:dyDescent="0.2">
      <c r="A452" s="54"/>
      <c r="B452" s="54"/>
      <c r="C452" s="54"/>
      <c r="D452" s="54"/>
      <c r="E452" s="54"/>
      <c r="F452" s="54"/>
      <c r="G452" s="54"/>
      <c r="H452" s="54"/>
      <c r="I452" s="380"/>
      <c r="J452" s="380"/>
      <c r="K452" s="380"/>
      <c r="L452" s="380"/>
      <c r="M452" s="380"/>
      <c r="N452" s="380"/>
      <c r="O452" s="380"/>
      <c r="P452" s="380"/>
      <c r="Q452" s="380"/>
      <c r="R452" s="380"/>
      <c r="S452" s="380"/>
      <c r="T452" s="380"/>
      <c r="U452" s="380"/>
      <c r="V452" s="380"/>
      <c r="W452" s="380"/>
      <c r="X452" s="380"/>
      <c r="Y452" s="380"/>
      <c r="Z452" s="3"/>
      <c r="AA452" s="3"/>
    </row>
    <row r="453" spans="1:27" x14ac:dyDescent="0.2">
      <c r="A453" s="54"/>
      <c r="B453" s="54"/>
      <c r="C453" s="54"/>
      <c r="D453" s="54"/>
      <c r="E453" s="54"/>
      <c r="F453" s="54"/>
      <c r="G453" s="54"/>
      <c r="H453" s="54"/>
      <c r="I453" s="380"/>
      <c r="J453" s="380"/>
      <c r="K453" s="380"/>
      <c r="L453" s="380"/>
      <c r="M453" s="380"/>
      <c r="N453" s="380"/>
      <c r="O453" s="380"/>
      <c r="P453" s="380"/>
      <c r="Q453" s="380"/>
      <c r="R453" s="380"/>
      <c r="S453" s="380"/>
      <c r="T453" s="380"/>
      <c r="U453" s="380"/>
      <c r="V453" s="380"/>
      <c r="W453" s="380"/>
      <c r="X453" s="380"/>
      <c r="Y453" s="380"/>
      <c r="Z453" s="3"/>
      <c r="AA453" s="3"/>
    </row>
    <row r="454" spans="1:27" x14ac:dyDescent="0.2">
      <c r="A454" s="54"/>
      <c r="B454" s="54"/>
      <c r="C454" s="54"/>
      <c r="D454" s="54"/>
      <c r="E454" s="54"/>
      <c r="F454" s="54"/>
      <c r="G454" s="54"/>
      <c r="H454" s="54"/>
      <c r="I454" s="380"/>
      <c r="J454" s="380"/>
      <c r="K454" s="380"/>
      <c r="L454" s="380"/>
      <c r="M454" s="380"/>
      <c r="N454" s="380"/>
      <c r="O454" s="380"/>
      <c r="P454" s="380"/>
      <c r="Q454" s="380"/>
      <c r="R454" s="380"/>
      <c r="S454" s="380"/>
      <c r="T454" s="380"/>
      <c r="U454" s="380"/>
      <c r="V454" s="380"/>
      <c r="W454" s="380"/>
      <c r="X454" s="380"/>
      <c r="Y454" s="380"/>
      <c r="Z454" s="3"/>
      <c r="AA454" s="3"/>
    </row>
    <row r="455" spans="1:27" x14ac:dyDescent="0.2">
      <c r="A455" s="54"/>
      <c r="B455" s="54"/>
      <c r="C455" s="54"/>
      <c r="D455" s="54"/>
      <c r="E455" s="54"/>
      <c r="F455" s="54"/>
      <c r="G455" s="54"/>
      <c r="H455" s="54"/>
      <c r="I455" s="380"/>
      <c r="J455" s="380"/>
      <c r="K455" s="380"/>
      <c r="L455" s="380"/>
      <c r="M455" s="380"/>
      <c r="N455" s="380"/>
      <c r="O455" s="380"/>
      <c r="P455" s="380"/>
      <c r="Q455" s="380"/>
      <c r="R455" s="380"/>
      <c r="S455" s="380"/>
      <c r="T455" s="380"/>
      <c r="U455" s="380"/>
      <c r="V455" s="380"/>
      <c r="W455" s="380"/>
      <c r="X455" s="380"/>
      <c r="Y455" s="380"/>
      <c r="Z455" s="3"/>
      <c r="AA455" s="3"/>
    </row>
    <row r="456" spans="1:27" x14ac:dyDescent="0.2">
      <c r="A456" s="54"/>
      <c r="B456" s="54"/>
      <c r="C456" s="54"/>
      <c r="D456" s="54"/>
      <c r="E456" s="54"/>
      <c r="F456" s="54"/>
      <c r="G456" s="54"/>
      <c r="H456" s="54"/>
      <c r="I456" s="380"/>
      <c r="J456" s="380"/>
      <c r="K456" s="380"/>
      <c r="L456" s="380"/>
      <c r="M456" s="380"/>
      <c r="N456" s="380"/>
      <c r="O456" s="380"/>
      <c r="P456" s="380"/>
      <c r="Q456" s="380"/>
      <c r="R456" s="380"/>
      <c r="S456" s="380"/>
      <c r="T456" s="380"/>
      <c r="U456" s="380"/>
      <c r="V456" s="380"/>
      <c r="W456" s="380"/>
      <c r="X456" s="380"/>
      <c r="Y456" s="380"/>
      <c r="Z456" s="3"/>
      <c r="AA456" s="3"/>
    </row>
    <row r="457" spans="1:27" x14ac:dyDescent="0.2">
      <c r="A457" s="54"/>
      <c r="B457" s="54"/>
      <c r="C457" s="54"/>
      <c r="D457" s="54"/>
      <c r="E457" s="54"/>
      <c r="F457" s="54"/>
      <c r="G457" s="54"/>
      <c r="H457" s="54"/>
      <c r="I457" s="380"/>
      <c r="J457" s="380"/>
      <c r="K457" s="380"/>
      <c r="L457" s="380"/>
      <c r="M457" s="380"/>
      <c r="N457" s="380"/>
      <c r="O457" s="380"/>
      <c r="P457" s="380"/>
      <c r="Q457" s="380"/>
      <c r="R457" s="380"/>
      <c r="S457" s="380"/>
      <c r="T457" s="380"/>
      <c r="U457" s="380"/>
      <c r="V457" s="380"/>
      <c r="W457" s="380"/>
      <c r="X457" s="380"/>
      <c r="Y457" s="380"/>
      <c r="Z457" s="3"/>
      <c r="AA457" s="3"/>
    </row>
    <row r="458" spans="1:27" x14ac:dyDescent="0.2">
      <c r="A458" s="54"/>
      <c r="B458" s="54"/>
      <c r="C458" s="54"/>
      <c r="D458" s="54"/>
      <c r="E458" s="54"/>
      <c r="F458" s="54"/>
      <c r="G458" s="54"/>
      <c r="H458" s="54"/>
      <c r="I458" s="380"/>
      <c r="J458" s="380"/>
      <c r="K458" s="380"/>
      <c r="L458" s="380"/>
      <c r="M458" s="380"/>
      <c r="N458" s="380"/>
      <c r="O458" s="380"/>
      <c r="P458" s="380"/>
      <c r="Q458" s="380"/>
      <c r="R458" s="380"/>
      <c r="S458" s="380"/>
      <c r="T458" s="380"/>
      <c r="U458" s="380"/>
      <c r="V458" s="380"/>
      <c r="W458" s="380"/>
      <c r="X458" s="380"/>
      <c r="Y458" s="380"/>
      <c r="Z458" s="3"/>
      <c r="AA458" s="3"/>
    </row>
    <row r="459" spans="1:27" x14ac:dyDescent="0.2">
      <c r="A459" s="54"/>
      <c r="B459" s="54"/>
      <c r="C459" s="54"/>
      <c r="D459" s="54"/>
      <c r="E459" s="54"/>
      <c r="F459" s="54"/>
      <c r="G459" s="54"/>
      <c r="H459" s="54"/>
      <c r="I459" s="380"/>
      <c r="J459" s="380"/>
      <c r="K459" s="380"/>
      <c r="L459" s="380"/>
      <c r="M459" s="380"/>
      <c r="N459" s="380"/>
      <c r="O459" s="380"/>
      <c r="P459" s="380"/>
      <c r="Q459" s="380"/>
      <c r="R459" s="380"/>
      <c r="S459" s="380"/>
      <c r="T459" s="380"/>
      <c r="U459" s="380"/>
      <c r="V459" s="380"/>
      <c r="W459" s="380"/>
      <c r="X459" s="380"/>
      <c r="Y459" s="380"/>
      <c r="Z459" s="3"/>
      <c r="AA459" s="3"/>
    </row>
    <row r="460" spans="1:27" x14ac:dyDescent="0.2">
      <c r="A460" s="54"/>
      <c r="B460" s="54"/>
      <c r="C460" s="54"/>
      <c r="D460" s="54"/>
      <c r="E460" s="54"/>
      <c r="F460" s="54"/>
      <c r="G460" s="54"/>
      <c r="H460" s="54"/>
      <c r="I460" s="380"/>
      <c r="J460" s="380"/>
      <c r="K460" s="380"/>
      <c r="L460" s="380"/>
      <c r="M460" s="380"/>
      <c r="N460" s="380"/>
      <c r="O460" s="380"/>
      <c r="P460" s="380"/>
      <c r="Q460" s="380"/>
      <c r="R460" s="380"/>
      <c r="S460" s="380"/>
      <c r="T460" s="380"/>
      <c r="U460" s="380"/>
      <c r="V460" s="380"/>
      <c r="W460" s="380"/>
      <c r="X460" s="380"/>
      <c r="Y460" s="380"/>
      <c r="Z460" s="3"/>
      <c r="AA460" s="3"/>
    </row>
    <row r="461" spans="1:27" x14ac:dyDescent="0.2">
      <c r="A461" s="54"/>
      <c r="B461" s="54"/>
      <c r="C461" s="54"/>
      <c r="D461" s="54"/>
      <c r="E461" s="54"/>
      <c r="F461" s="54"/>
      <c r="G461" s="54"/>
      <c r="H461" s="54"/>
      <c r="I461" s="380"/>
      <c r="J461" s="380"/>
      <c r="K461" s="380"/>
      <c r="L461" s="380"/>
      <c r="M461" s="380"/>
      <c r="N461" s="380"/>
      <c r="O461" s="380"/>
      <c r="P461" s="380"/>
      <c r="Q461" s="380"/>
      <c r="R461" s="380"/>
      <c r="S461" s="380"/>
      <c r="T461" s="380"/>
      <c r="U461" s="380"/>
      <c r="V461" s="380"/>
      <c r="W461" s="380"/>
      <c r="X461" s="380"/>
      <c r="Y461" s="380"/>
      <c r="Z461" s="3"/>
      <c r="AA461" s="3"/>
    </row>
    <row r="462" spans="1:27" x14ac:dyDescent="0.2">
      <c r="A462" s="54"/>
      <c r="B462" s="54"/>
      <c r="C462" s="54"/>
      <c r="D462" s="54"/>
      <c r="E462" s="54"/>
      <c r="F462" s="54"/>
      <c r="G462" s="54"/>
      <c r="H462" s="54"/>
      <c r="I462" s="380"/>
      <c r="J462" s="380"/>
      <c r="K462" s="380"/>
      <c r="L462" s="380"/>
      <c r="M462" s="380"/>
      <c r="N462" s="380"/>
      <c r="O462" s="380"/>
      <c r="P462" s="380"/>
      <c r="Q462" s="380"/>
      <c r="R462" s="380"/>
      <c r="S462" s="380"/>
      <c r="T462" s="380"/>
      <c r="U462" s="380"/>
      <c r="V462" s="380"/>
      <c r="W462" s="380"/>
      <c r="X462" s="380"/>
      <c r="Y462" s="380"/>
      <c r="Z462" s="3"/>
      <c r="AA462" s="3"/>
    </row>
    <row r="463" spans="1:27" x14ac:dyDescent="0.2">
      <c r="A463" s="54"/>
      <c r="B463" s="54"/>
      <c r="C463" s="54"/>
      <c r="D463" s="54"/>
      <c r="E463" s="54"/>
      <c r="F463" s="54"/>
      <c r="G463" s="54"/>
      <c r="H463" s="54"/>
      <c r="I463" s="380"/>
      <c r="J463" s="380"/>
      <c r="K463" s="380"/>
      <c r="L463" s="380"/>
      <c r="M463" s="380"/>
      <c r="N463" s="380"/>
      <c r="O463" s="380"/>
      <c r="P463" s="380"/>
      <c r="Q463" s="380"/>
      <c r="R463" s="380"/>
      <c r="S463" s="380"/>
      <c r="T463" s="380"/>
      <c r="U463" s="380"/>
      <c r="V463" s="380"/>
      <c r="W463" s="380"/>
      <c r="X463" s="380"/>
      <c r="Y463" s="380"/>
      <c r="Z463" s="3"/>
      <c r="AA463" s="3"/>
    </row>
    <row r="464" spans="1:27" x14ac:dyDescent="0.2">
      <c r="A464" s="54"/>
      <c r="B464" s="54"/>
      <c r="C464" s="54"/>
      <c r="D464" s="54"/>
      <c r="E464" s="54"/>
      <c r="F464" s="54"/>
      <c r="G464" s="54"/>
      <c r="H464" s="54"/>
      <c r="I464" s="380"/>
      <c r="J464" s="380"/>
      <c r="K464" s="380"/>
      <c r="L464" s="380"/>
      <c r="M464" s="380"/>
      <c r="N464" s="380"/>
      <c r="O464" s="380"/>
      <c r="P464" s="380"/>
      <c r="Q464" s="380"/>
      <c r="R464" s="380"/>
      <c r="S464" s="380"/>
      <c r="T464" s="380"/>
      <c r="U464" s="380"/>
      <c r="V464" s="380"/>
      <c r="W464" s="380"/>
      <c r="X464" s="380"/>
      <c r="Y464" s="380"/>
      <c r="Z464" s="3"/>
      <c r="AA464" s="3"/>
    </row>
    <row r="465" spans="1:27" x14ac:dyDescent="0.2">
      <c r="A465" s="54"/>
      <c r="B465" s="54"/>
      <c r="C465" s="54"/>
      <c r="D465" s="54"/>
      <c r="E465" s="54"/>
      <c r="F465" s="54"/>
      <c r="G465" s="54"/>
      <c r="H465" s="54"/>
      <c r="I465" s="380"/>
      <c r="J465" s="380"/>
      <c r="K465" s="380"/>
      <c r="L465" s="380"/>
      <c r="M465" s="380"/>
      <c r="N465" s="380"/>
      <c r="O465" s="380"/>
      <c r="P465" s="380"/>
      <c r="Q465" s="380"/>
      <c r="R465" s="380"/>
      <c r="S465" s="380"/>
      <c r="T465" s="380"/>
      <c r="U465" s="380"/>
      <c r="V465" s="380"/>
      <c r="W465" s="380"/>
      <c r="X465" s="380"/>
      <c r="Y465" s="380"/>
      <c r="Z465" s="3"/>
      <c r="AA465" s="3"/>
    </row>
    <row r="466" spans="1:27" x14ac:dyDescent="0.2">
      <c r="A466" s="54"/>
      <c r="B466" s="54"/>
      <c r="C466" s="54"/>
      <c r="D466" s="54"/>
      <c r="E466" s="54"/>
      <c r="F466" s="54"/>
      <c r="G466" s="54"/>
      <c r="H466" s="54"/>
      <c r="I466" s="380"/>
      <c r="J466" s="380"/>
      <c r="K466" s="380"/>
      <c r="L466" s="380"/>
      <c r="M466" s="380"/>
      <c r="N466" s="380"/>
      <c r="O466" s="380"/>
      <c r="P466" s="380"/>
      <c r="Q466" s="380"/>
      <c r="R466" s="380"/>
      <c r="S466" s="380"/>
      <c r="T466" s="380"/>
      <c r="U466" s="380"/>
      <c r="V466" s="380"/>
      <c r="W466" s="380"/>
      <c r="X466" s="380"/>
      <c r="Y466" s="380"/>
      <c r="Z466" s="3"/>
      <c r="AA466" s="3"/>
    </row>
    <row r="467" spans="1:27" x14ac:dyDescent="0.2">
      <c r="A467" s="54"/>
      <c r="B467" s="54"/>
      <c r="C467" s="54"/>
      <c r="D467" s="54"/>
      <c r="E467" s="54"/>
      <c r="F467" s="54"/>
      <c r="G467" s="54"/>
      <c r="H467" s="54"/>
      <c r="I467" s="380"/>
      <c r="J467" s="380"/>
      <c r="K467" s="380"/>
      <c r="L467" s="380"/>
      <c r="M467" s="380"/>
      <c r="N467" s="380"/>
      <c r="O467" s="380"/>
      <c r="P467" s="380"/>
      <c r="Q467" s="380"/>
      <c r="R467" s="380"/>
      <c r="S467" s="380"/>
      <c r="T467" s="380"/>
      <c r="U467" s="380"/>
      <c r="V467" s="380"/>
      <c r="W467" s="380"/>
      <c r="X467" s="380"/>
      <c r="Y467" s="380"/>
      <c r="Z467" s="3"/>
      <c r="AA467" s="3"/>
    </row>
    <row r="468" spans="1:27" x14ac:dyDescent="0.2">
      <c r="A468" s="54"/>
      <c r="B468" s="54"/>
      <c r="C468" s="54"/>
      <c r="D468" s="54"/>
      <c r="E468" s="54"/>
      <c r="F468" s="54"/>
      <c r="G468" s="54"/>
      <c r="H468" s="54"/>
      <c r="I468" s="380"/>
      <c r="J468" s="380"/>
      <c r="K468" s="380"/>
      <c r="L468" s="380"/>
      <c r="M468" s="380"/>
      <c r="N468" s="380"/>
      <c r="O468" s="380"/>
      <c r="P468" s="380"/>
      <c r="Q468" s="380"/>
      <c r="R468" s="380"/>
      <c r="S468" s="380"/>
      <c r="T468" s="380"/>
      <c r="U468" s="380"/>
      <c r="V468" s="380"/>
      <c r="W468" s="380"/>
      <c r="X468" s="380"/>
      <c r="Y468" s="380"/>
      <c r="Z468" s="3"/>
      <c r="AA468" s="3"/>
    </row>
    <row r="469" spans="1:27" x14ac:dyDescent="0.2">
      <c r="A469" s="54"/>
      <c r="B469" s="54"/>
      <c r="C469" s="54"/>
      <c r="D469" s="54"/>
      <c r="E469" s="54"/>
      <c r="F469" s="54"/>
      <c r="G469" s="54"/>
      <c r="H469" s="54"/>
      <c r="I469" s="380"/>
      <c r="J469" s="380"/>
      <c r="K469" s="380"/>
      <c r="L469" s="380"/>
      <c r="M469" s="380"/>
      <c r="N469" s="380"/>
      <c r="O469" s="380"/>
      <c r="P469" s="380"/>
      <c r="Q469" s="380"/>
      <c r="R469" s="380"/>
      <c r="S469" s="380"/>
      <c r="T469" s="380"/>
      <c r="U469" s="380"/>
      <c r="V469" s="380"/>
      <c r="W469" s="380"/>
      <c r="X469" s="380"/>
      <c r="Y469" s="380"/>
      <c r="Z469" s="3"/>
      <c r="AA469" s="3"/>
    </row>
    <row r="470" spans="1:27" x14ac:dyDescent="0.2">
      <c r="A470" s="54"/>
      <c r="B470" s="54"/>
      <c r="C470" s="54"/>
      <c r="D470" s="54"/>
      <c r="E470" s="54"/>
      <c r="F470" s="54"/>
      <c r="G470" s="54"/>
      <c r="H470" s="54"/>
      <c r="I470" s="380"/>
      <c r="J470" s="380"/>
      <c r="K470" s="380"/>
      <c r="L470" s="380"/>
      <c r="M470" s="380"/>
      <c r="N470" s="380"/>
      <c r="O470" s="380"/>
      <c r="P470" s="380"/>
      <c r="Q470" s="380"/>
      <c r="R470" s="380"/>
      <c r="S470" s="380"/>
      <c r="T470" s="380"/>
      <c r="U470" s="380"/>
      <c r="V470" s="380"/>
      <c r="W470" s="380"/>
      <c r="X470" s="380"/>
      <c r="Y470" s="380"/>
      <c r="Z470" s="3"/>
      <c r="AA470" s="3"/>
    </row>
    <row r="471" spans="1:27" x14ac:dyDescent="0.2">
      <c r="A471" s="54"/>
      <c r="B471" s="54"/>
      <c r="C471" s="54"/>
      <c r="D471" s="54"/>
      <c r="E471" s="54"/>
      <c r="F471" s="54"/>
      <c r="G471" s="54"/>
      <c r="H471" s="54"/>
      <c r="I471" s="380"/>
      <c r="J471" s="380"/>
      <c r="K471" s="380"/>
      <c r="L471" s="380"/>
      <c r="M471" s="380"/>
      <c r="N471" s="380"/>
      <c r="O471" s="380"/>
      <c r="P471" s="380"/>
      <c r="Q471" s="380"/>
      <c r="R471" s="380"/>
      <c r="S471" s="380"/>
      <c r="T471" s="380"/>
      <c r="U471" s="380"/>
      <c r="V471" s="380"/>
      <c r="W471" s="380"/>
      <c r="X471" s="380"/>
      <c r="Y471" s="380"/>
      <c r="Z471" s="3"/>
      <c r="AA471" s="3"/>
    </row>
    <row r="472" spans="1:27" x14ac:dyDescent="0.2">
      <c r="A472" s="54"/>
      <c r="B472" s="54"/>
      <c r="C472" s="54"/>
      <c r="D472" s="54"/>
      <c r="E472" s="54"/>
      <c r="F472" s="54"/>
      <c r="G472" s="54"/>
      <c r="H472" s="54"/>
      <c r="I472" s="380"/>
      <c r="J472" s="380"/>
      <c r="K472" s="380"/>
      <c r="L472" s="380"/>
      <c r="M472" s="380"/>
      <c r="N472" s="380"/>
      <c r="O472" s="380"/>
      <c r="P472" s="380"/>
      <c r="Q472" s="380"/>
      <c r="R472" s="380"/>
      <c r="S472" s="380"/>
      <c r="T472" s="380"/>
      <c r="U472" s="380"/>
      <c r="V472" s="380"/>
      <c r="W472" s="380"/>
      <c r="X472" s="380"/>
      <c r="Y472" s="380"/>
      <c r="Z472" s="3"/>
      <c r="AA472" s="3"/>
    </row>
    <row r="473" spans="1:27" x14ac:dyDescent="0.2">
      <c r="A473" s="54"/>
      <c r="B473" s="54"/>
      <c r="C473" s="54"/>
      <c r="D473" s="54"/>
      <c r="E473" s="54"/>
      <c r="F473" s="54"/>
      <c r="G473" s="54"/>
      <c r="H473" s="54"/>
      <c r="I473" s="380"/>
      <c r="J473" s="380"/>
      <c r="K473" s="380"/>
      <c r="L473" s="380"/>
      <c r="M473" s="380"/>
      <c r="N473" s="380"/>
      <c r="O473" s="380"/>
      <c r="P473" s="380"/>
      <c r="Q473" s="380"/>
      <c r="R473" s="380"/>
      <c r="S473" s="380"/>
      <c r="T473" s="380"/>
      <c r="U473" s="380"/>
      <c r="V473" s="380"/>
      <c r="W473" s="380"/>
      <c r="X473" s="380"/>
      <c r="Y473" s="380"/>
      <c r="Z473" s="3"/>
      <c r="AA473" s="3"/>
    </row>
    <row r="474" spans="1:27" x14ac:dyDescent="0.2">
      <c r="A474" s="54"/>
      <c r="B474" s="54"/>
      <c r="C474" s="54"/>
      <c r="D474" s="54"/>
      <c r="E474" s="54"/>
      <c r="F474" s="54"/>
      <c r="G474" s="54"/>
      <c r="H474" s="54"/>
      <c r="I474" s="380"/>
      <c r="J474" s="380"/>
      <c r="K474" s="380"/>
      <c r="L474" s="380"/>
      <c r="M474" s="380"/>
      <c r="N474" s="380"/>
      <c r="O474" s="380"/>
      <c r="P474" s="380"/>
      <c r="Q474" s="380"/>
      <c r="R474" s="380"/>
      <c r="S474" s="380"/>
      <c r="T474" s="380"/>
      <c r="U474" s="380"/>
      <c r="V474" s="380"/>
      <c r="W474" s="380"/>
      <c r="X474" s="380"/>
      <c r="Y474" s="380"/>
      <c r="Z474" s="3"/>
      <c r="AA474" s="3"/>
    </row>
    <row r="475" spans="1:27" x14ac:dyDescent="0.2">
      <c r="A475" s="54"/>
      <c r="B475" s="54"/>
      <c r="C475" s="54"/>
      <c r="D475" s="54"/>
      <c r="E475" s="54"/>
      <c r="F475" s="54"/>
      <c r="G475" s="54"/>
      <c r="H475" s="54"/>
      <c r="I475" s="380"/>
      <c r="J475" s="380"/>
      <c r="K475" s="380"/>
      <c r="L475" s="380"/>
      <c r="M475" s="380"/>
      <c r="N475" s="380"/>
      <c r="O475" s="380"/>
      <c r="P475" s="380"/>
      <c r="Q475" s="380"/>
      <c r="R475" s="380"/>
      <c r="S475" s="380"/>
      <c r="T475" s="380"/>
      <c r="U475" s="380"/>
      <c r="V475" s="380"/>
      <c r="W475" s="380"/>
      <c r="X475" s="380"/>
      <c r="Y475" s="380"/>
      <c r="Z475" s="3"/>
      <c r="AA475" s="3"/>
    </row>
    <row r="476" spans="1:27" x14ac:dyDescent="0.2">
      <c r="A476" s="54"/>
      <c r="B476" s="54"/>
      <c r="C476" s="54"/>
      <c r="D476" s="54"/>
      <c r="E476" s="54"/>
      <c r="F476" s="54"/>
      <c r="G476" s="54"/>
      <c r="H476" s="54"/>
      <c r="I476" s="380"/>
      <c r="J476" s="380"/>
      <c r="K476" s="380"/>
      <c r="L476" s="380"/>
      <c r="M476" s="380"/>
      <c r="N476" s="380"/>
      <c r="O476" s="380"/>
      <c r="P476" s="380"/>
      <c r="Q476" s="380"/>
      <c r="R476" s="380"/>
      <c r="S476" s="380"/>
      <c r="T476" s="380"/>
      <c r="U476" s="380"/>
      <c r="V476" s="380"/>
      <c r="W476" s="380"/>
      <c r="X476" s="380"/>
      <c r="Y476" s="380"/>
      <c r="Z476" s="3"/>
      <c r="AA476" s="3"/>
    </row>
    <row r="477" spans="1:27" x14ac:dyDescent="0.2">
      <c r="A477" s="54"/>
      <c r="B477" s="54"/>
      <c r="C477" s="54"/>
      <c r="D477" s="54"/>
      <c r="E477" s="54"/>
      <c r="F477" s="54"/>
      <c r="G477" s="54"/>
      <c r="H477" s="54"/>
      <c r="I477" s="380"/>
      <c r="J477" s="380"/>
      <c r="K477" s="380"/>
      <c r="L477" s="380"/>
      <c r="M477" s="380"/>
      <c r="N477" s="380"/>
      <c r="O477" s="380"/>
      <c r="P477" s="380"/>
      <c r="Q477" s="380"/>
      <c r="R477" s="380"/>
      <c r="S477" s="380"/>
      <c r="T477" s="380"/>
      <c r="U477" s="380"/>
      <c r="V477" s="380"/>
      <c r="W477" s="380"/>
      <c r="X477" s="380"/>
      <c r="Y477" s="380"/>
      <c r="Z477" s="3"/>
      <c r="AA477" s="3"/>
    </row>
    <row r="478" spans="1:27" x14ac:dyDescent="0.2">
      <c r="A478" s="54"/>
      <c r="B478" s="54"/>
      <c r="C478" s="54"/>
      <c r="D478" s="54"/>
      <c r="E478" s="54"/>
      <c r="F478" s="54"/>
      <c r="G478" s="54"/>
      <c r="H478" s="54"/>
      <c r="I478" s="380"/>
      <c r="J478" s="380"/>
      <c r="K478" s="380"/>
      <c r="L478" s="380"/>
      <c r="M478" s="380"/>
      <c r="N478" s="380"/>
      <c r="O478" s="380"/>
      <c r="P478" s="380"/>
      <c r="Q478" s="380"/>
      <c r="R478" s="380"/>
      <c r="S478" s="380"/>
      <c r="T478" s="380"/>
      <c r="U478" s="380"/>
      <c r="V478" s="380"/>
      <c r="W478" s="380"/>
      <c r="X478" s="380"/>
      <c r="Y478" s="380"/>
      <c r="Z478" s="3"/>
      <c r="AA478" s="3"/>
    </row>
    <row r="479" spans="1:27" x14ac:dyDescent="0.2">
      <c r="A479" s="54"/>
      <c r="B479" s="54"/>
      <c r="C479" s="54"/>
      <c r="D479" s="54"/>
      <c r="E479" s="54"/>
      <c r="F479" s="54"/>
      <c r="G479" s="54"/>
      <c r="H479" s="54"/>
      <c r="I479" s="380"/>
      <c r="J479" s="380"/>
      <c r="K479" s="380"/>
      <c r="L479" s="380"/>
      <c r="M479" s="380"/>
      <c r="N479" s="380"/>
      <c r="O479" s="380"/>
      <c r="P479" s="380"/>
      <c r="Q479" s="380"/>
      <c r="R479" s="380"/>
      <c r="S479" s="380"/>
      <c r="T479" s="380"/>
      <c r="U479" s="380"/>
      <c r="V479" s="380"/>
      <c r="W479" s="380"/>
      <c r="X479" s="380"/>
      <c r="Y479" s="380"/>
      <c r="Z479" s="3"/>
      <c r="AA479" s="3"/>
    </row>
    <row r="480" spans="1:27" x14ac:dyDescent="0.2">
      <c r="A480" s="54"/>
      <c r="B480" s="54"/>
      <c r="C480" s="54"/>
      <c r="D480" s="54"/>
      <c r="E480" s="54"/>
      <c r="F480" s="54"/>
      <c r="G480" s="54"/>
      <c r="H480" s="54"/>
      <c r="I480" s="380"/>
      <c r="J480" s="380"/>
      <c r="K480" s="380"/>
      <c r="L480" s="380"/>
      <c r="M480" s="380"/>
      <c r="N480" s="380"/>
      <c r="O480" s="380"/>
      <c r="P480" s="380"/>
      <c r="Q480" s="380"/>
      <c r="R480" s="380"/>
      <c r="S480" s="380"/>
      <c r="T480" s="380"/>
      <c r="U480" s="380"/>
      <c r="V480" s="380"/>
      <c r="W480" s="380"/>
      <c r="X480" s="380"/>
      <c r="Y480" s="380"/>
      <c r="Z480" s="3"/>
      <c r="AA480" s="3"/>
    </row>
    <row r="481" spans="1:27" x14ac:dyDescent="0.2">
      <c r="A481" s="54"/>
      <c r="B481" s="54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3"/>
      <c r="AA481" s="3"/>
    </row>
    <row r="482" spans="1:27" x14ac:dyDescent="0.2">
      <c r="A482" s="54"/>
      <c r="B482" s="54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3"/>
      <c r="AA482" s="3"/>
    </row>
    <row r="483" spans="1:27" x14ac:dyDescent="0.2">
      <c r="A483" s="54"/>
      <c r="B483" s="54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3"/>
      <c r="AA483" s="3"/>
    </row>
    <row r="484" spans="1:27" x14ac:dyDescent="0.2">
      <c r="A484" s="54"/>
      <c r="B484" s="54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3"/>
      <c r="AA484" s="3"/>
    </row>
    <row r="485" spans="1:27" x14ac:dyDescent="0.2">
      <c r="A485" s="54"/>
      <c r="B485" s="54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3"/>
      <c r="AA485" s="3"/>
    </row>
    <row r="486" spans="1:27" x14ac:dyDescent="0.2">
      <c r="A486" s="54"/>
      <c r="B486" s="54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3"/>
      <c r="AA486" s="3"/>
    </row>
    <row r="487" spans="1:27" x14ac:dyDescent="0.2">
      <c r="A487" s="54"/>
      <c r="B487" s="54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3"/>
      <c r="AA487" s="3"/>
    </row>
    <row r="488" spans="1:27" x14ac:dyDescent="0.2">
      <c r="A488" s="54"/>
      <c r="B488" s="54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3"/>
      <c r="AA488" s="3"/>
    </row>
    <row r="489" spans="1:27" x14ac:dyDescent="0.2">
      <c r="A489" s="54"/>
      <c r="B489" s="54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3"/>
      <c r="AA489" s="3"/>
    </row>
    <row r="490" spans="1:27" x14ac:dyDescent="0.2">
      <c r="A490" s="54"/>
      <c r="B490" s="54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3"/>
      <c r="AA490" s="3"/>
    </row>
    <row r="491" spans="1:27" x14ac:dyDescent="0.2">
      <c r="A491" s="54"/>
      <c r="B491" s="54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3"/>
      <c r="AA491" s="3"/>
    </row>
    <row r="492" spans="1:27" x14ac:dyDescent="0.2">
      <c r="A492" s="54"/>
      <c r="B492" s="54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3"/>
      <c r="AA492" s="3"/>
    </row>
    <row r="493" spans="1:27" x14ac:dyDescent="0.2">
      <c r="A493" s="54"/>
      <c r="B493" s="54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3"/>
      <c r="AA493" s="3"/>
    </row>
    <row r="494" spans="1:27" x14ac:dyDescent="0.2">
      <c r="A494" s="54"/>
      <c r="B494" s="54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3"/>
      <c r="AA494" s="3"/>
    </row>
    <row r="495" spans="1:27" x14ac:dyDescent="0.2">
      <c r="A495" s="54"/>
      <c r="B495" s="54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3"/>
      <c r="AA495" s="3"/>
    </row>
    <row r="496" spans="1:27" x14ac:dyDescent="0.2">
      <c r="A496" s="54"/>
      <c r="B496" s="54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3"/>
      <c r="AA496" s="3"/>
    </row>
    <row r="497" spans="1:27" x14ac:dyDescent="0.2">
      <c r="A497" s="54"/>
      <c r="B497" s="54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3"/>
      <c r="AA497" s="3"/>
    </row>
    <row r="498" spans="1:27" x14ac:dyDescent="0.2">
      <c r="A498" s="54"/>
      <c r="B498" s="54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3"/>
      <c r="AA498" s="3"/>
    </row>
    <row r="499" spans="1:27" x14ac:dyDescent="0.2">
      <c r="A499" s="54"/>
      <c r="B499" s="54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3"/>
      <c r="AA499" s="3"/>
    </row>
    <row r="500" spans="1:27" x14ac:dyDescent="0.2">
      <c r="A500" s="54"/>
      <c r="B500" s="54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3"/>
      <c r="AA500" s="3"/>
    </row>
    <row r="501" spans="1:27" x14ac:dyDescent="0.2">
      <c r="A501" s="54"/>
      <c r="B501" s="54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3"/>
      <c r="AA501" s="3"/>
    </row>
    <row r="502" spans="1:27" x14ac:dyDescent="0.2">
      <c r="A502" s="54"/>
      <c r="B502" s="54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3"/>
      <c r="AA502" s="3"/>
    </row>
    <row r="503" spans="1:27" x14ac:dyDescent="0.2">
      <c r="A503" s="54"/>
      <c r="B503" s="54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3"/>
      <c r="AA503" s="3"/>
    </row>
    <row r="504" spans="1:27" x14ac:dyDescent="0.2">
      <c r="A504" s="54"/>
      <c r="B504" s="54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3"/>
      <c r="AA504" s="3"/>
    </row>
    <row r="505" spans="1:27" x14ac:dyDescent="0.2">
      <c r="A505" s="54"/>
      <c r="B505" s="54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3"/>
      <c r="AA505" s="3"/>
    </row>
    <row r="506" spans="1:27" x14ac:dyDescent="0.2">
      <c r="A506" s="54"/>
      <c r="B506" s="54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3"/>
      <c r="AA506" s="3"/>
    </row>
    <row r="507" spans="1:27" x14ac:dyDescent="0.2">
      <c r="A507" s="54"/>
      <c r="B507" s="54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3"/>
      <c r="AA507" s="3"/>
    </row>
    <row r="508" spans="1:27" x14ac:dyDescent="0.2">
      <c r="A508" s="54"/>
      <c r="B508" s="54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3"/>
      <c r="AA508" s="3"/>
    </row>
    <row r="509" spans="1:27" x14ac:dyDescent="0.2">
      <c r="A509" s="54"/>
      <c r="B509" s="54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3"/>
      <c r="AA509" s="3"/>
    </row>
    <row r="510" spans="1:27" x14ac:dyDescent="0.2">
      <c r="A510" s="54"/>
      <c r="B510" s="54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3"/>
      <c r="AA510" s="3"/>
    </row>
    <row r="511" spans="1:27" x14ac:dyDescent="0.2">
      <c r="A511" s="54"/>
      <c r="B511" s="54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3"/>
      <c r="AA511" s="3"/>
    </row>
    <row r="512" spans="1:27" x14ac:dyDescent="0.2">
      <c r="A512" s="54"/>
      <c r="B512" s="54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3"/>
      <c r="AA512" s="3"/>
    </row>
    <row r="513" spans="1:27" x14ac:dyDescent="0.2">
      <c r="A513" s="54"/>
      <c r="B513" s="54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3"/>
      <c r="AA513" s="3"/>
    </row>
    <row r="514" spans="1:27" x14ac:dyDescent="0.2">
      <c r="A514" s="54"/>
      <c r="B514" s="54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3"/>
      <c r="AA514" s="3"/>
    </row>
    <row r="515" spans="1:27" x14ac:dyDescent="0.2">
      <c r="A515" s="54"/>
      <c r="B515" s="54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3"/>
      <c r="AA515" s="3"/>
    </row>
    <row r="516" spans="1:27" x14ac:dyDescent="0.2">
      <c r="A516" s="54"/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3"/>
      <c r="AA516" s="3"/>
    </row>
    <row r="517" spans="1:27" x14ac:dyDescent="0.2">
      <c r="A517" s="54"/>
      <c r="B517" s="54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3"/>
      <c r="AA517" s="3"/>
    </row>
    <row r="518" spans="1:27" x14ac:dyDescent="0.2">
      <c r="A518" s="54"/>
      <c r="B518" s="54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3"/>
      <c r="AA518" s="3"/>
    </row>
    <row r="519" spans="1:27" x14ac:dyDescent="0.2">
      <c r="A519" s="54"/>
      <c r="B519" s="54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3"/>
      <c r="AA519" s="3"/>
    </row>
    <row r="520" spans="1:27" x14ac:dyDescent="0.2">
      <c r="A520" s="54"/>
      <c r="B520" s="54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3"/>
      <c r="AA520" s="3"/>
    </row>
    <row r="521" spans="1:27" x14ac:dyDescent="0.2">
      <c r="A521" s="54"/>
      <c r="B521" s="54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3"/>
      <c r="AA521" s="3"/>
    </row>
    <row r="522" spans="1:27" x14ac:dyDescent="0.2">
      <c r="A522" s="54"/>
      <c r="B522" s="54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3"/>
      <c r="AA522" s="3"/>
    </row>
    <row r="523" spans="1:27" x14ac:dyDescent="0.2">
      <c r="A523" s="54"/>
      <c r="B523" s="54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3"/>
      <c r="AA523" s="3"/>
    </row>
    <row r="524" spans="1:27" x14ac:dyDescent="0.2">
      <c r="A524" s="54"/>
      <c r="B524" s="54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3"/>
      <c r="AA524" s="3"/>
    </row>
    <row r="525" spans="1:27" x14ac:dyDescent="0.2">
      <c r="A525" s="54"/>
      <c r="B525" s="54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3"/>
      <c r="AA525" s="3"/>
    </row>
    <row r="526" spans="1:27" x14ac:dyDescent="0.2">
      <c r="A526" s="54"/>
      <c r="B526" s="54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3"/>
      <c r="AA526" s="3"/>
    </row>
    <row r="527" spans="1:27" x14ac:dyDescent="0.2">
      <c r="A527" s="54"/>
      <c r="B527" s="54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3"/>
      <c r="AA527" s="3"/>
    </row>
    <row r="528" spans="1:27" x14ac:dyDescent="0.2">
      <c r="A528" s="54"/>
      <c r="B528" s="54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3"/>
      <c r="AA528" s="3"/>
    </row>
    <row r="529" spans="1:27" x14ac:dyDescent="0.2">
      <c r="A529" s="54"/>
      <c r="B529" s="54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3"/>
      <c r="AA529" s="3"/>
    </row>
    <row r="530" spans="1:27" x14ac:dyDescent="0.2">
      <c r="A530" s="54"/>
      <c r="B530" s="54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3"/>
      <c r="AA530" s="3"/>
    </row>
    <row r="531" spans="1:27" x14ac:dyDescent="0.2">
      <c r="A531" s="54"/>
      <c r="B531" s="54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3"/>
      <c r="AA531" s="3"/>
    </row>
    <row r="532" spans="1:27" x14ac:dyDescent="0.2">
      <c r="A532" s="54"/>
      <c r="B532" s="54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3"/>
      <c r="AA532" s="3"/>
    </row>
    <row r="533" spans="1:27" x14ac:dyDescent="0.2">
      <c r="A533" s="54"/>
      <c r="B533" s="54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3"/>
      <c r="AA533" s="3"/>
    </row>
    <row r="534" spans="1:27" x14ac:dyDescent="0.2">
      <c r="A534" s="54"/>
      <c r="B534" s="54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3"/>
      <c r="AA534" s="3"/>
    </row>
    <row r="535" spans="1:27" x14ac:dyDescent="0.2">
      <c r="A535" s="54"/>
      <c r="B535" s="54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3"/>
      <c r="AA535" s="3"/>
    </row>
    <row r="536" spans="1:27" x14ac:dyDescent="0.2">
      <c r="A536" s="54"/>
      <c r="B536" s="54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3"/>
      <c r="AA536" s="3"/>
    </row>
    <row r="537" spans="1:27" x14ac:dyDescent="0.2">
      <c r="A537" s="54"/>
      <c r="B537" s="54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3"/>
      <c r="AA537" s="3"/>
    </row>
    <row r="538" spans="1:27" x14ac:dyDescent="0.2">
      <c r="A538" s="54"/>
      <c r="B538" s="54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3"/>
      <c r="AA538" s="3"/>
    </row>
    <row r="539" spans="1:27" x14ac:dyDescent="0.2">
      <c r="A539" s="54"/>
      <c r="B539" s="54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3"/>
      <c r="AA539" s="3"/>
    </row>
    <row r="540" spans="1:27" x14ac:dyDescent="0.2">
      <c r="A540" s="54"/>
      <c r="B540" s="54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3"/>
      <c r="AA540" s="3"/>
    </row>
    <row r="541" spans="1:27" x14ac:dyDescent="0.2">
      <c r="A541" s="54"/>
      <c r="B541" s="54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3"/>
      <c r="AA541" s="3"/>
    </row>
    <row r="542" spans="1:27" x14ac:dyDescent="0.2">
      <c r="A542" s="54"/>
      <c r="B542" s="54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3"/>
      <c r="AA542" s="3"/>
    </row>
    <row r="543" spans="1:27" x14ac:dyDescent="0.2">
      <c r="A543" s="54"/>
      <c r="B543" s="54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3"/>
      <c r="AA543" s="3"/>
    </row>
    <row r="544" spans="1:27" x14ac:dyDescent="0.2">
      <c r="A544" s="54"/>
      <c r="B544" s="54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3"/>
      <c r="AA544" s="3"/>
    </row>
    <row r="545" spans="1:27" x14ac:dyDescent="0.2">
      <c r="A545" s="54"/>
      <c r="B545" s="54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3"/>
      <c r="AA545" s="3"/>
    </row>
    <row r="546" spans="1:27" x14ac:dyDescent="0.2">
      <c r="A546" s="54"/>
      <c r="B546" s="54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3"/>
      <c r="AA546" s="3"/>
    </row>
    <row r="547" spans="1:27" x14ac:dyDescent="0.2">
      <c r="A547" s="54"/>
      <c r="B547" s="54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3"/>
      <c r="AA547" s="3"/>
    </row>
    <row r="548" spans="1:27" x14ac:dyDescent="0.2">
      <c r="A548" s="54"/>
      <c r="B548" s="54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3"/>
      <c r="AA548" s="3"/>
    </row>
    <row r="549" spans="1:27" x14ac:dyDescent="0.2">
      <c r="A549" s="54"/>
      <c r="B549" s="54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3"/>
      <c r="AA549" s="3"/>
    </row>
    <row r="550" spans="1:27" x14ac:dyDescent="0.2">
      <c r="A550" s="54"/>
      <c r="B550" s="54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3"/>
      <c r="AA550" s="3"/>
    </row>
    <row r="551" spans="1:27" x14ac:dyDescent="0.2">
      <c r="Z551" s="3"/>
      <c r="AA551" s="3"/>
    </row>
    <row r="552" spans="1:27" x14ac:dyDescent="0.2">
      <c r="Z552" s="3"/>
      <c r="AA552" s="3"/>
    </row>
    <row r="553" spans="1:27" x14ac:dyDescent="0.2">
      <c r="Z553" s="3"/>
      <c r="AA553" s="3"/>
    </row>
    <row r="554" spans="1:27" x14ac:dyDescent="0.2">
      <c r="Z554" s="3"/>
      <c r="AA554" s="3"/>
    </row>
    <row r="555" spans="1:27" x14ac:dyDescent="0.2">
      <c r="Z555" s="3"/>
      <c r="AA555" s="3"/>
    </row>
    <row r="556" spans="1:27" x14ac:dyDescent="0.2">
      <c r="Z556" s="3"/>
      <c r="AA556" s="3"/>
    </row>
    <row r="557" spans="1:27" x14ac:dyDescent="0.2">
      <c r="Z557" s="3"/>
      <c r="AA557" s="3"/>
    </row>
    <row r="558" spans="1:27" x14ac:dyDescent="0.2">
      <c r="Z558" s="3"/>
      <c r="AA558" s="3"/>
    </row>
    <row r="559" spans="1:27" x14ac:dyDescent="0.2">
      <c r="Z559" s="3"/>
      <c r="AA559" s="3"/>
    </row>
    <row r="560" spans="1:27" x14ac:dyDescent="0.2">
      <c r="Z560" s="3"/>
      <c r="AA560" s="3"/>
    </row>
    <row r="561" spans="26:27" x14ac:dyDescent="0.2">
      <c r="Z561" s="3"/>
      <c r="AA561" s="3"/>
    </row>
    <row r="562" spans="26:27" x14ac:dyDescent="0.2">
      <c r="Z562" s="3"/>
      <c r="AA562" s="3"/>
    </row>
    <row r="563" spans="26:27" x14ac:dyDescent="0.2">
      <c r="Z563" s="3"/>
      <c r="AA563" s="3"/>
    </row>
    <row r="564" spans="26:27" x14ac:dyDescent="0.2">
      <c r="Z564" s="3"/>
      <c r="AA564" s="3"/>
    </row>
    <row r="565" spans="26:27" x14ac:dyDescent="0.2">
      <c r="Z565" s="3"/>
      <c r="AA565" s="3"/>
    </row>
    <row r="566" spans="26:27" x14ac:dyDescent="0.2">
      <c r="Z566" s="3"/>
      <c r="AA566" s="3"/>
    </row>
    <row r="567" spans="26:27" x14ac:dyDescent="0.2">
      <c r="Z567" s="3"/>
      <c r="AA567" s="3"/>
    </row>
    <row r="568" spans="26:27" x14ac:dyDescent="0.2">
      <c r="Z568" s="3"/>
      <c r="AA568" s="3"/>
    </row>
    <row r="569" spans="26:27" x14ac:dyDescent="0.2">
      <c r="Z569" s="3"/>
      <c r="AA569" s="3"/>
    </row>
    <row r="570" spans="26:27" x14ac:dyDescent="0.2">
      <c r="Z570" s="3"/>
      <c r="AA570" s="3"/>
    </row>
    <row r="571" spans="26:27" x14ac:dyDescent="0.2">
      <c r="Z571" s="3"/>
      <c r="AA571" s="3"/>
    </row>
    <row r="572" spans="26:27" x14ac:dyDescent="0.2">
      <c r="Z572" s="3"/>
      <c r="AA572" s="3"/>
    </row>
    <row r="573" spans="26:27" x14ac:dyDescent="0.2">
      <c r="Z573" s="3"/>
      <c r="AA573" s="3"/>
    </row>
    <row r="574" spans="26:27" x14ac:dyDescent="0.2">
      <c r="Z574" s="3"/>
      <c r="AA574" s="3"/>
    </row>
    <row r="575" spans="26:27" x14ac:dyDescent="0.2">
      <c r="Z575" s="3"/>
      <c r="AA575" s="3"/>
    </row>
    <row r="576" spans="26:27" x14ac:dyDescent="0.2">
      <c r="Z576" s="3"/>
      <c r="AA576" s="3"/>
    </row>
    <row r="577" spans="26:27" x14ac:dyDescent="0.2">
      <c r="Z577" s="3"/>
      <c r="AA577" s="3"/>
    </row>
    <row r="578" spans="26:27" x14ac:dyDescent="0.2">
      <c r="Z578" s="3"/>
      <c r="AA578" s="3"/>
    </row>
    <row r="579" spans="26:27" x14ac:dyDescent="0.2">
      <c r="Z579" s="3"/>
      <c r="AA579" s="3"/>
    </row>
    <row r="580" spans="26:27" x14ac:dyDescent="0.2">
      <c r="Z580" s="3"/>
      <c r="AA580" s="3"/>
    </row>
    <row r="581" spans="26:27" x14ac:dyDescent="0.2">
      <c r="Z581" s="3"/>
      <c r="AA581" s="3"/>
    </row>
    <row r="582" spans="26:27" x14ac:dyDescent="0.2">
      <c r="Z582" s="3"/>
      <c r="AA582" s="3"/>
    </row>
    <row r="583" spans="26:27" x14ac:dyDescent="0.2">
      <c r="Z583" s="3"/>
      <c r="AA583" s="3"/>
    </row>
    <row r="584" spans="26:27" x14ac:dyDescent="0.2">
      <c r="Z584" s="3"/>
      <c r="AA584" s="3"/>
    </row>
    <row r="585" spans="26:27" x14ac:dyDescent="0.2">
      <c r="Z585" s="3"/>
      <c r="AA585" s="3"/>
    </row>
    <row r="586" spans="26:27" x14ac:dyDescent="0.2">
      <c r="Z586" s="3"/>
      <c r="AA586" s="3"/>
    </row>
    <row r="587" spans="26:27" x14ac:dyDescent="0.2">
      <c r="Z587" s="3"/>
      <c r="AA587" s="3"/>
    </row>
    <row r="588" spans="26:27" x14ac:dyDescent="0.2">
      <c r="Z588" s="3"/>
      <c r="AA588" s="3"/>
    </row>
    <row r="589" spans="26:27" x14ac:dyDescent="0.2">
      <c r="Z589" s="3"/>
      <c r="AA589" s="3"/>
    </row>
    <row r="590" spans="26:27" x14ac:dyDescent="0.2">
      <c r="Z590" s="3"/>
      <c r="AA590" s="3"/>
    </row>
    <row r="591" spans="26:27" x14ac:dyDescent="0.2">
      <c r="Z591" s="3"/>
      <c r="AA591" s="3"/>
    </row>
    <row r="592" spans="26:27" x14ac:dyDescent="0.2">
      <c r="Z592" s="3"/>
      <c r="AA592" s="3"/>
    </row>
    <row r="593" spans="26:27" x14ac:dyDescent="0.2">
      <c r="Z593" s="3"/>
      <c r="AA593" s="3"/>
    </row>
    <row r="594" spans="26:27" x14ac:dyDescent="0.2">
      <c r="Z594" s="3"/>
      <c r="AA594" s="3"/>
    </row>
    <row r="595" spans="26:27" x14ac:dyDescent="0.2">
      <c r="Z595" s="3"/>
      <c r="AA595" s="3"/>
    </row>
    <row r="596" spans="26:27" x14ac:dyDescent="0.2">
      <c r="Z596" s="3"/>
      <c r="AA596" s="3"/>
    </row>
    <row r="597" spans="26:27" x14ac:dyDescent="0.2">
      <c r="Z597" s="3"/>
      <c r="AA597" s="3"/>
    </row>
    <row r="598" spans="26:27" x14ac:dyDescent="0.2">
      <c r="Z598" s="3"/>
      <c r="AA598" s="3"/>
    </row>
    <row r="599" spans="26:27" x14ac:dyDescent="0.2">
      <c r="Z599" s="3"/>
      <c r="AA599" s="3"/>
    </row>
    <row r="600" spans="26:27" x14ac:dyDescent="0.2">
      <c r="Z600" s="3"/>
      <c r="AA600" s="3"/>
    </row>
    <row r="601" spans="26:27" x14ac:dyDescent="0.2">
      <c r="Z601" s="3"/>
      <c r="AA601" s="3"/>
    </row>
    <row r="602" spans="26:27" x14ac:dyDescent="0.2">
      <c r="Z602" s="3"/>
      <c r="AA602" s="3"/>
    </row>
    <row r="603" spans="26:27" x14ac:dyDescent="0.2">
      <c r="Z603" s="3"/>
      <c r="AA603" s="3"/>
    </row>
    <row r="604" spans="26:27" x14ac:dyDescent="0.2">
      <c r="Z604" s="3"/>
      <c r="AA604" s="3"/>
    </row>
    <row r="605" spans="26:27" x14ac:dyDescent="0.2">
      <c r="Z605" s="3"/>
      <c r="AA605" s="3"/>
    </row>
    <row r="606" spans="26:27" x14ac:dyDescent="0.2">
      <c r="Z606" s="3"/>
      <c r="AA606" s="3"/>
    </row>
    <row r="607" spans="26:27" x14ac:dyDescent="0.2">
      <c r="Z607" s="3"/>
      <c r="AA607" s="3"/>
    </row>
    <row r="608" spans="26:27" x14ac:dyDescent="0.2">
      <c r="Z608" s="3"/>
      <c r="AA608" s="3"/>
    </row>
    <row r="609" spans="26:27" x14ac:dyDescent="0.2">
      <c r="Z609" s="3"/>
      <c r="AA609" s="3"/>
    </row>
    <row r="610" spans="26:27" x14ac:dyDescent="0.2">
      <c r="Z610" s="3"/>
      <c r="AA610" s="3"/>
    </row>
    <row r="611" spans="26:27" x14ac:dyDescent="0.2">
      <c r="Z611" s="3"/>
      <c r="AA611" s="3"/>
    </row>
    <row r="612" spans="26:27" x14ac:dyDescent="0.2">
      <c r="Z612" s="3"/>
      <c r="AA612" s="3"/>
    </row>
    <row r="613" spans="26:27" x14ac:dyDescent="0.2">
      <c r="Z613" s="3"/>
      <c r="AA613" s="3"/>
    </row>
    <row r="614" spans="26:27" x14ac:dyDescent="0.2">
      <c r="Z614" s="3"/>
      <c r="AA614" s="3"/>
    </row>
    <row r="615" spans="26:27" x14ac:dyDescent="0.2">
      <c r="Z615" s="3"/>
      <c r="AA615" s="3"/>
    </row>
    <row r="616" spans="26:27" x14ac:dyDescent="0.2">
      <c r="Z616" s="3"/>
      <c r="AA616" s="3"/>
    </row>
    <row r="617" spans="26:27" x14ac:dyDescent="0.2">
      <c r="Z617" s="3"/>
      <c r="AA617" s="3"/>
    </row>
    <row r="618" spans="26:27" x14ac:dyDescent="0.2">
      <c r="Z618" s="3"/>
      <c r="AA618" s="3"/>
    </row>
    <row r="619" spans="26:27" x14ac:dyDescent="0.2">
      <c r="Z619" s="3"/>
      <c r="AA619" s="3"/>
    </row>
    <row r="620" spans="26:27" x14ac:dyDescent="0.2">
      <c r="Z620" s="3"/>
      <c r="AA620" s="3"/>
    </row>
    <row r="621" spans="26:27" x14ac:dyDescent="0.2">
      <c r="Z621" s="3"/>
      <c r="AA621" s="3"/>
    </row>
    <row r="622" spans="26:27" x14ac:dyDescent="0.2">
      <c r="Z622" s="3"/>
      <c r="AA622" s="3"/>
    </row>
    <row r="623" spans="26:27" x14ac:dyDescent="0.2">
      <c r="Z623" s="3"/>
      <c r="AA623" s="3"/>
    </row>
    <row r="624" spans="26:27" x14ac:dyDescent="0.2">
      <c r="Z624" s="3"/>
      <c r="AA624" s="3"/>
    </row>
    <row r="625" spans="26:27" x14ac:dyDescent="0.2">
      <c r="Z625" s="3"/>
      <c r="AA625" s="3"/>
    </row>
    <row r="626" spans="26:27" x14ac:dyDescent="0.2">
      <c r="Z626" s="3"/>
      <c r="AA626" s="3"/>
    </row>
    <row r="627" spans="26:27" x14ac:dyDescent="0.2">
      <c r="Z627" s="3"/>
      <c r="AA627" s="3"/>
    </row>
    <row r="628" spans="26:27" x14ac:dyDescent="0.2">
      <c r="Z628" s="3"/>
      <c r="AA628" s="3"/>
    </row>
    <row r="629" spans="26:27" x14ac:dyDescent="0.2">
      <c r="Z629" s="3"/>
      <c r="AA629" s="3"/>
    </row>
    <row r="630" spans="26:27" x14ac:dyDescent="0.2">
      <c r="Z630" s="3"/>
      <c r="AA630" s="3"/>
    </row>
    <row r="631" spans="26:27" x14ac:dyDescent="0.2">
      <c r="Z631" s="3"/>
      <c r="AA631" s="3"/>
    </row>
    <row r="632" spans="26:27" x14ac:dyDescent="0.2">
      <c r="Z632" s="3"/>
      <c r="AA632" s="3"/>
    </row>
    <row r="633" spans="26:27" x14ac:dyDescent="0.2">
      <c r="Z633" s="3"/>
      <c r="AA633" s="3"/>
    </row>
  </sheetData>
  <mergeCells count="74">
    <mergeCell ref="A354:A357"/>
    <mergeCell ref="A235:A239"/>
    <mergeCell ref="A310:A326"/>
    <mergeCell ref="A303:A308"/>
    <mergeCell ref="A277:A283"/>
    <mergeCell ref="A264:A275"/>
    <mergeCell ref="A296:A301"/>
    <mergeCell ref="A241:A248"/>
    <mergeCell ref="A229:A232"/>
    <mergeCell ref="A120:A149"/>
    <mergeCell ref="A225:A228"/>
    <mergeCell ref="A218:A223"/>
    <mergeCell ref="A185:A214"/>
    <mergeCell ref="A348:A351"/>
    <mergeCell ref="K8:M8"/>
    <mergeCell ref="V12:V13"/>
    <mergeCell ref="W12:W13"/>
    <mergeCell ref="T12:T13"/>
    <mergeCell ref="A97:A109"/>
    <mergeCell ref="A159:A182"/>
    <mergeCell ref="S8:U8"/>
    <mergeCell ref="C7:C9"/>
    <mergeCell ref="I8:I9"/>
    <mergeCell ref="O8:Q8"/>
    <mergeCell ref="B6:R6"/>
    <mergeCell ref="O12:O13"/>
    <mergeCell ref="M12:M13"/>
    <mergeCell ref="P12:P13"/>
    <mergeCell ref="Q12:Q13"/>
    <mergeCell ref="I7:Y7"/>
    <mergeCell ref="E1:Y1"/>
    <mergeCell ref="E2:Y2"/>
    <mergeCell ref="E3:Y3"/>
    <mergeCell ref="A5:Y5"/>
    <mergeCell ref="A40:A81"/>
    <mergeCell ref="A25:A38"/>
    <mergeCell ref="V6:Y6"/>
    <mergeCell ref="W8:Y8"/>
    <mergeCell ref="A7:A9"/>
    <mergeCell ref="F7:F9"/>
    <mergeCell ref="A374:A383"/>
    <mergeCell ref="A151:A156"/>
    <mergeCell ref="A250:A253"/>
    <mergeCell ref="A83:A87"/>
    <mergeCell ref="A112:A116"/>
    <mergeCell ref="A286:A291"/>
    <mergeCell ref="A361:A370"/>
    <mergeCell ref="A255:A262"/>
    <mergeCell ref="A329:A344"/>
    <mergeCell ref="A89:A94"/>
    <mergeCell ref="B390:H390"/>
    <mergeCell ref="F12:F13"/>
    <mergeCell ref="L12:L13"/>
    <mergeCell ref="G12:G13"/>
    <mergeCell ref="K12:K13"/>
    <mergeCell ref="C12:C13"/>
    <mergeCell ref="H12:H13"/>
    <mergeCell ref="E12:E13"/>
    <mergeCell ref="I12:I13"/>
    <mergeCell ref="J12:J13"/>
    <mergeCell ref="Z7:AA7"/>
    <mergeCell ref="Z8:Z9"/>
    <mergeCell ref="AA8:AA9"/>
    <mergeCell ref="Y12:Y13"/>
    <mergeCell ref="Z12:Z13"/>
    <mergeCell ref="AA12:AA13"/>
    <mergeCell ref="D12:D13"/>
    <mergeCell ref="B12:B13"/>
    <mergeCell ref="A12:A23"/>
    <mergeCell ref="X12:X13"/>
    <mergeCell ref="R12:R13"/>
    <mergeCell ref="N12:N13"/>
    <mergeCell ref="U12:U13"/>
    <mergeCell ref="S12:S13"/>
  </mergeCells>
  <phoneticPr fontId="0" type="noConversion"/>
  <pageMargins left="1.1811023622047245" right="0.39370078740157483" top="0.19685039370078741" bottom="0.19685039370078741" header="0.11811023622047245" footer="0.11811023622047245"/>
  <pageSetup paperSize="9" scale="52" orientation="portrait" horizontalDpi="4294967293" r:id="rId1"/>
  <headerFooter alignWithMargins="0"/>
  <rowBreaks count="4" manualBreakCount="4">
    <brk id="64" max="26" man="1"/>
    <brk id="133" max="26" man="1"/>
    <brk id="260" max="26" man="1"/>
    <brk id="317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В130</vt:lpstr>
      <vt:lpstr>доходы!Область_печати</vt:lpstr>
      <vt:lpstr>расходы!Область_печати</vt:lpstr>
    </vt:vector>
  </TitlesOfParts>
  <Company>ork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nachalnik</dc:creator>
  <cp:lastModifiedBy>Саша</cp:lastModifiedBy>
  <cp:lastPrinted>2016-01-17T23:56:46Z</cp:lastPrinted>
  <dcterms:created xsi:type="dcterms:W3CDTF">2006-01-13T02:47:02Z</dcterms:created>
  <dcterms:modified xsi:type="dcterms:W3CDTF">2016-08-03T02:59:52Z</dcterms:modified>
</cp:coreProperties>
</file>