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2120" windowHeight="8835"/>
  </bookViews>
  <sheets>
    <sheet name="доходы" sheetId="2" r:id="rId1"/>
    <sheet name="расходы" sheetId="1" r:id="rId2"/>
  </sheets>
  <definedNames>
    <definedName name="В130">расходы!$B$179</definedName>
    <definedName name="_xlnm.Print_Area" localSheetId="0">доходы!$A$1:$V$97</definedName>
    <definedName name="_xlnm.Print_Area" localSheetId="1">расходы!$A$1:$AA$373</definedName>
  </definedNames>
  <calcPr calcId="144525"/>
</workbook>
</file>

<file path=xl/calcChain.xml><?xml version="1.0" encoding="utf-8"?>
<calcChain xmlns="http://schemas.openxmlformats.org/spreadsheetml/2006/main">
  <c r="N303" i="1" l="1"/>
  <c r="P301" i="1"/>
  <c r="Q301" i="1"/>
  <c r="R303" i="1"/>
  <c r="R306" i="1"/>
  <c r="R300" i="1"/>
  <c r="R310" i="1"/>
  <c r="R328" i="1"/>
  <c r="R324" i="1"/>
  <c r="R320" i="1" s="1"/>
  <c r="R263" i="1"/>
  <c r="S301" i="1"/>
  <c r="S308" i="1"/>
  <c r="S297" i="1"/>
  <c r="S293" i="1" s="1"/>
  <c r="S326" i="1"/>
  <c r="S320" i="1"/>
  <c r="S316" i="1"/>
  <c r="S315" i="1" s="1"/>
  <c r="S314" i="1" s="1"/>
  <c r="S313" i="1" s="1"/>
  <c r="S312" i="1" s="1"/>
  <c r="S261" i="1"/>
  <c r="T261" i="1"/>
  <c r="T301" i="1"/>
  <c r="U301" i="1"/>
  <c r="U261" i="1"/>
  <c r="V303" i="1"/>
  <c r="V306" i="1"/>
  <c r="V310" i="1"/>
  <c r="V308" i="1" s="1"/>
  <c r="V328" i="1"/>
  <c r="V324" i="1"/>
  <c r="V320" i="1" s="1"/>
  <c r="V263" i="1"/>
  <c r="V261" i="1"/>
  <c r="W261" i="1"/>
  <c r="W326" i="1"/>
  <c r="W320" i="1"/>
  <c r="W316" i="1" s="1"/>
  <c r="W315" i="1"/>
  <c r="W314" i="1" s="1"/>
  <c r="W313" i="1" s="1"/>
  <c r="W312" i="1" s="1"/>
  <c r="W308" i="1"/>
  <c r="W301" i="1"/>
  <c r="W297" i="1"/>
  <c r="W293" i="1" s="1"/>
  <c r="X301" i="1"/>
  <c r="X261" i="1"/>
  <c r="Y301" i="1"/>
  <c r="Y261" i="1"/>
  <c r="R38" i="1"/>
  <c r="R65" i="1"/>
  <c r="T33" i="2"/>
  <c r="Q64" i="2"/>
  <c r="M64" i="2"/>
  <c r="N305" i="1"/>
  <c r="N306" i="1"/>
  <c r="N324" i="1"/>
  <c r="N320" i="1" s="1"/>
  <c r="N17" i="1"/>
  <c r="N18" i="1"/>
  <c r="N16" i="1" s="1"/>
  <c r="N14" i="1" s="1"/>
  <c r="N12" i="1" s="1"/>
  <c r="N25" i="1"/>
  <c r="N27" i="1"/>
  <c r="N28" i="1"/>
  <c r="N33" i="1"/>
  <c r="N38" i="1"/>
  <c r="N42" i="1"/>
  <c r="N44" i="1"/>
  <c r="N48" i="1"/>
  <c r="N53" i="1"/>
  <c r="N54" i="1"/>
  <c r="N55" i="1"/>
  <c r="N59" i="1"/>
  <c r="N62" i="1"/>
  <c r="N61" i="1"/>
  <c r="N60" i="1" s="1"/>
  <c r="N65" i="1"/>
  <c r="N64" i="1" s="1"/>
  <c r="N63" i="1" s="1"/>
  <c r="N68" i="1"/>
  <c r="N67" i="1"/>
  <c r="N66" i="1" s="1"/>
  <c r="O301" i="1"/>
  <c r="O320" i="1"/>
  <c r="P320" i="1"/>
  <c r="P16" i="1"/>
  <c r="P14" i="1" s="1"/>
  <c r="P12" i="1" s="1"/>
  <c r="P22" i="1"/>
  <c r="P21" i="1"/>
  <c r="P20" i="1" s="1"/>
  <c r="P41" i="1"/>
  <c r="P45" i="1"/>
  <c r="P39" i="1"/>
  <c r="P32" i="1" s="1"/>
  <c r="P31" i="1" s="1"/>
  <c r="P30" i="1" s="1"/>
  <c r="P51" i="1"/>
  <c r="P50" i="1"/>
  <c r="P57" i="1"/>
  <c r="P49" i="1"/>
  <c r="P61" i="1"/>
  <c r="P60" i="1"/>
  <c r="P64" i="1"/>
  <c r="P63" i="1"/>
  <c r="P67" i="1"/>
  <c r="P66" i="1"/>
  <c r="Q320" i="1"/>
  <c r="Q16" i="1"/>
  <c r="Q14" i="1"/>
  <c r="Q12" i="1" s="1"/>
  <c r="Q22" i="1"/>
  <c r="Q21" i="1" s="1"/>
  <c r="Q20" i="1" s="1"/>
  <c r="Q41" i="1"/>
  <c r="Q64" i="1"/>
  <c r="Q63" i="1"/>
  <c r="R305" i="1"/>
  <c r="R319" i="1"/>
  <c r="R17" i="1"/>
  <c r="R28" i="1"/>
  <c r="R33" i="1"/>
  <c r="R42" i="1"/>
  <c r="R44" i="1"/>
  <c r="R48" i="1"/>
  <c r="R53" i="1"/>
  <c r="R54" i="1"/>
  <c r="R55" i="1"/>
  <c r="R59" i="1"/>
  <c r="R68" i="1"/>
  <c r="R67" i="1" s="1"/>
  <c r="R66" i="1" s="1"/>
  <c r="R64" i="1"/>
  <c r="R63" i="1"/>
  <c r="R251" i="1"/>
  <c r="S16" i="1"/>
  <c r="S14" i="1" s="1"/>
  <c r="S12" i="1" s="1"/>
  <c r="S22" i="1"/>
  <c r="S21" i="1"/>
  <c r="S20" i="1" s="1"/>
  <c r="S41" i="1"/>
  <c r="S51" i="1"/>
  <c r="S50" i="1" s="1"/>
  <c r="S249" i="1"/>
  <c r="S248" i="1"/>
  <c r="T320" i="1"/>
  <c r="T41" i="1"/>
  <c r="T45" i="1"/>
  <c r="T39" i="1" s="1"/>
  <c r="T51" i="1"/>
  <c r="T50" i="1" s="1"/>
  <c r="T49" i="1" s="1"/>
  <c r="T57" i="1"/>
  <c r="T67" i="1"/>
  <c r="T66" i="1" s="1"/>
  <c r="T64" i="1"/>
  <c r="T63" i="1" s="1"/>
  <c r="V319" i="1"/>
  <c r="O214" i="1"/>
  <c r="N58" i="1"/>
  <c r="N57" i="1" s="1"/>
  <c r="N88" i="1"/>
  <c r="N87" i="1" s="1"/>
  <c r="N86" i="1" s="1"/>
  <c r="N85" i="1" s="1"/>
  <c r="N92" i="1"/>
  <c r="N91" i="1" s="1"/>
  <c r="N90" i="1" s="1"/>
  <c r="N89" i="1" s="1"/>
  <c r="N215" i="1"/>
  <c r="N216" i="1"/>
  <c r="N214" i="1"/>
  <c r="N212" i="1" s="1"/>
  <c r="N221" i="1"/>
  <c r="N220" i="1" s="1"/>
  <c r="N219" i="1" s="1"/>
  <c r="N218" i="1" s="1"/>
  <c r="N251" i="1"/>
  <c r="N258" i="1"/>
  <c r="N257" i="1" s="1"/>
  <c r="N256" i="1" s="1"/>
  <c r="N263" i="1"/>
  <c r="O196" i="1"/>
  <c r="N140" i="1"/>
  <c r="N139" i="1" s="1"/>
  <c r="N138" i="1" s="1"/>
  <c r="N137" i="1" s="1"/>
  <c r="N136" i="1" s="1"/>
  <c r="N134" i="1" s="1"/>
  <c r="N150" i="1"/>
  <c r="K301" i="1"/>
  <c r="K214" i="1"/>
  <c r="K212" i="1"/>
  <c r="K221" i="1"/>
  <c r="K220" i="1"/>
  <c r="K219" i="1" s="1"/>
  <c r="K218" i="1" s="1"/>
  <c r="Y221" i="1"/>
  <c r="Y220" i="1" s="1"/>
  <c r="Y219" i="1" s="1"/>
  <c r="Y218" i="1" s="1"/>
  <c r="Y51" i="1"/>
  <c r="Y50" i="1" s="1"/>
  <c r="Y49" i="1" s="1"/>
  <c r="Y57" i="1"/>
  <c r="L301" i="1"/>
  <c r="L214" i="1"/>
  <c r="L212" i="1"/>
  <c r="L221" i="1"/>
  <c r="L220" i="1"/>
  <c r="L219" i="1" s="1"/>
  <c r="L218" i="1" s="1"/>
  <c r="M301" i="1"/>
  <c r="M214" i="1"/>
  <c r="M212" i="1"/>
  <c r="M221" i="1"/>
  <c r="M220" i="1"/>
  <c r="M219" i="1" s="1"/>
  <c r="M218" i="1" s="1"/>
  <c r="X221" i="1"/>
  <c r="X220" i="1" s="1"/>
  <c r="X219" i="1" s="1"/>
  <c r="X218" i="1" s="1"/>
  <c r="X41" i="1"/>
  <c r="X57" i="1"/>
  <c r="X61" i="1"/>
  <c r="X60" i="1" s="1"/>
  <c r="W221" i="1"/>
  <c r="W220" i="1" s="1"/>
  <c r="W219" i="1" s="1"/>
  <c r="W218" i="1" s="1"/>
  <c r="W51" i="1"/>
  <c r="W50" i="1" s="1"/>
  <c r="U51" i="1"/>
  <c r="U50" i="1"/>
  <c r="U41" i="1"/>
  <c r="U61" i="1"/>
  <c r="U60" i="1" s="1"/>
  <c r="U221" i="1"/>
  <c r="U220" i="1" s="1"/>
  <c r="U219" i="1" s="1"/>
  <c r="U218" i="1" s="1"/>
  <c r="O216" i="1"/>
  <c r="O212" i="1"/>
  <c r="O221" i="1"/>
  <c r="O220" i="1" s="1"/>
  <c r="O219" i="1" s="1"/>
  <c r="O218" i="1" s="1"/>
  <c r="O249" i="1"/>
  <c r="O248" i="1" s="1"/>
  <c r="O257" i="1"/>
  <c r="O256" i="1"/>
  <c r="O261" i="1"/>
  <c r="O195" i="1"/>
  <c r="O194" i="1" s="1"/>
  <c r="O193" i="1" s="1"/>
  <c r="O22" i="1"/>
  <c r="O21" i="1"/>
  <c r="O20" i="1" s="1"/>
  <c r="O16" i="1"/>
  <c r="O14" i="1" s="1"/>
  <c r="O12" i="1" s="1"/>
  <c r="O41" i="1"/>
  <c r="O51" i="1"/>
  <c r="O50" i="1"/>
  <c r="O57" i="1"/>
  <c r="O49" i="1"/>
  <c r="O61" i="1"/>
  <c r="O60" i="1"/>
  <c r="O64" i="1"/>
  <c r="O63" i="1"/>
  <c r="O67" i="1"/>
  <c r="O66" i="1"/>
  <c r="O87" i="1"/>
  <c r="O86" i="1" s="1"/>
  <c r="O85" i="1" s="1"/>
  <c r="O91" i="1"/>
  <c r="O90" i="1"/>
  <c r="O89" i="1" s="1"/>
  <c r="O139" i="1"/>
  <c r="O138" i="1"/>
  <c r="O137" i="1" s="1"/>
  <c r="O136" i="1" s="1"/>
  <c r="O134" i="1" s="1"/>
  <c r="O148" i="1"/>
  <c r="O147" i="1" s="1"/>
  <c r="O146" i="1" s="1"/>
  <c r="O145" i="1" s="1"/>
  <c r="O144" i="1" s="1"/>
  <c r="O143" i="1" s="1"/>
  <c r="S221" i="1"/>
  <c r="S220" i="1" s="1"/>
  <c r="S219" i="1" s="1"/>
  <c r="S218" i="1" s="1"/>
  <c r="S148" i="1"/>
  <c r="S147" i="1" s="1"/>
  <c r="S146" i="1" s="1"/>
  <c r="S145" i="1" s="1"/>
  <c r="S144" i="1" s="1"/>
  <c r="S143" i="1" s="1"/>
  <c r="Q216" i="1"/>
  <c r="Q214" i="1" s="1"/>
  <c r="Q212" i="1" s="1"/>
  <c r="Q221" i="1"/>
  <c r="Q220" i="1"/>
  <c r="Q219" i="1" s="1"/>
  <c r="Q218" i="1" s="1"/>
  <c r="Q57" i="1"/>
  <c r="Q87" i="1"/>
  <c r="Q86" i="1"/>
  <c r="Q85" i="1" s="1"/>
  <c r="T22" i="1"/>
  <c r="T21" i="1" s="1"/>
  <c r="T20" i="1" s="1"/>
  <c r="T221" i="1"/>
  <c r="T220" i="1"/>
  <c r="T219" i="1" s="1"/>
  <c r="T218" i="1" s="1"/>
  <c r="T249" i="1"/>
  <c r="T248" i="1"/>
  <c r="P216" i="1"/>
  <c r="P214" i="1"/>
  <c r="P212" i="1" s="1"/>
  <c r="P221" i="1"/>
  <c r="P220" i="1" s="1"/>
  <c r="P219" i="1" s="1"/>
  <c r="P218" i="1" s="1"/>
  <c r="P261" i="1"/>
  <c r="P139" i="1"/>
  <c r="P138" i="1"/>
  <c r="P137" i="1" s="1"/>
  <c r="P136" i="1" s="1"/>
  <c r="P134" i="1" s="1"/>
  <c r="J17" i="1"/>
  <c r="J18" i="1"/>
  <c r="J16" i="1"/>
  <c r="J14" i="1" s="1"/>
  <c r="J12" i="1" s="1"/>
  <c r="J25" i="1"/>
  <c r="J27" i="1"/>
  <c r="J33" i="1"/>
  <c r="J38" i="1"/>
  <c r="J42" i="1"/>
  <c r="J44" i="1"/>
  <c r="J46" i="1"/>
  <c r="J48" i="1"/>
  <c r="J53" i="1"/>
  <c r="J54" i="1"/>
  <c r="J55" i="1"/>
  <c r="J59" i="1"/>
  <c r="J68" i="1"/>
  <c r="J67" i="1"/>
  <c r="J66" i="1" s="1"/>
  <c r="J140" i="1"/>
  <c r="J139" i="1" s="1"/>
  <c r="J138" i="1" s="1"/>
  <c r="J137" i="1" s="1"/>
  <c r="J136" i="1" s="1"/>
  <c r="J134" i="1" s="1"/>
  <c r="J150" i="1"/>
  <c r="L196" i="1"/>
  <c r="M196" i="1"/>
  <c r="J251" i="1"/>
  <c r="J258" i="1"/>
  <c r="J257" i="1" s="1"/>
  <c r="J256" i="1" s="1"/>
  <c r="J215" i="1"/>
  <c r="J214" i="1" s="1"/>
  <c r="J212" i="1" s="1"/>
  <c r="J221" i="1"/>
  <c r="J220" i="1"/>
  <c r="J219" i="1" s="1"/>
  <c r="J218" i="1"/>
  <c r="M340" i="1"/>
  <c r="J303" i="1"/>
  <c r="I303" i="1" s="1"/>
  <c r="L195" i="1"/>
  <c r="L194" i="1" s="1"/>
  <c r="L193" i="1" s="1"/>
  <c r="M16" i="1"/>
  <c r="M14" i="1" s="1"/>
  <c r="M12" i="1" s="1"/>
  <c r="M22" i="1"/>
  <c r="M21" i="1"/>
  <c r="M20" i="1" s="1"/>
  <c r="M41" i="1"/>
  <c r="M45" i="1"/>
  <c r="M39" i="1"/>
  <c r="M51" i="1"/>
  <c r="M50" i="1"/>
  <c r="M57" i="1"/>
  <c r="M49" i="1"/>
  <c r="M67" i="1"/>
  <c r="M66" i="1"/>
  <c r="M139" i="1"/>
  <c r="M138" i="1"/>
  <c r="M137" i="1" s="1"/>
  <c r="M136" i="1" s="1"/>
  <c r="M134" i="1" s="1"/>
  <c r="M148" i="1"/>
  <c r="M147" i="1" s="1"/>
  <c r="M146" i="1" s="1"/>
  <c r="M145" i="1" s="1"/>
  <c r="M144" i="1" s="1"/>
  <c r="M195" i="1"/>
  <c r="M194" i="1" s="1"/>
  <c r="M193" i="1" s="1"/>
  <c r="M249" i="1"/>
  <c r="M248" i="1" s="1"/>
  <c r="M257" i="1"/>
  <c r="M256" i="1"/>
  <c r="M339" i="1"/>
  <c r="M338" i="1" s="1"/>
  <c r="M337" i="1" s="1"/>
  <c r="P257" i="1"/>
  <c r="P256" i="1" s="1"/>
  <c r="R58" i="1"/>
  <c r="R57" i="1" s="1"/>
  <c r="R62" i="1"/>
  <c r="R61" i="1" s="1"/>
  <c r="R60" i="1" s="1"/>
  <c r="R27" i="1"/>
  <c r="R150" i="1"/>
  <c r="S196" i="1"/>
  <c r="R216" i="1"/>
  <c r="R214" i="1"/>
  <c r="R212" i="1" s="1"/>
  <c r="R222" i="1"/>
  <c r="R221" i="1" s="1"/>
  <c r="R220" i="1" s="1"/>
  <c r="R219" i="1" s="1"/>
  <c r="R218" i="1" s="1"/>
  <c r="T340" i="1"/>
  <c r="S57" i="1"/>
  <c r="S195" i="1"/>
  <c r="S194" i="1" s="1"/>
  <c r="S193" i="1" s="1"/>
  <c r="T339" i="1"/>
  <c r="T338" i="1" s="1"/>
  <c r="T337" i="1" s="1"/>
  <c r="V42" i="1"/>
  <c r="V59" i="1"/>
  <c r="V54" i="1"/>
  <c r="V62" i="1"/>
  <c r="V61" i="1"/>
  <c r="V60" i="1" s="1"/>
  <c r="V216" i="1"/>
  <c r="V214" i="1" s="1"/>
  <c r="V212" i="1" s="1"/>
  <c r="V222" i="1"/>
  <c r="V221" i="1"/>
  <c r="V220" i="1" s="1"/>
  <c r="V219" i="1" s="1"/>
  <c r="V218" i="1" s="1"/>
  <c r="W41" i="1"/>
  <c r="W57" i="1"/>
  <c r="Y41" i="1"/>
  <c r="R197" i="1"/>
  <c r="J197" i="1"/>
  <c r="N197" i="1"/>
  <c r="R215" i="1"/>
  <c r="V215" i="1"/>
  <c r="I215" i="1"/>
  <c r="I214" i="1" s="1"/>
  <c r="I212" i="1" s="1"/>
  <c r="I217" i="1"/>
  <c r="I216" i="1"/>
  <c r="I222" i="1"/>
  <c r="I221" i="1"/>
  <c r="I220" i="1" s="1"/>
  <c r="I219" i="1" s="1"/>
  <c r="I218" i="1" s="1"/>
  <c r="V292" i="1"/>
  <c r="V291" i="1"/>
  <c r="R292" i="1"/>
  <c r="R291" i="1"/>
  <c r="N292" i="1"/>
  <c r="N291" i="1"/>
  <c r="J292" i="1"/>
  <c r="J291" i="1"/>
  <c r="V285" i="1"/>
  <c r="V284" i="1"/>
  <c r="R285" i="1"/>
  <c r="R284" i="1"/>
  <c r="N285" i="1"/>
  <c r="N284" i="1"/>
  <c r="J285" i="1"/>
  <c r="J284" i="1"/>
  <c r="J263" i="1"/>
  <c r="I263" i="1" s="1"/>
  <c r="J261" i="1"/>
  <c r="J351" i="1"/>
  <c r="J283" i="1"/>
  <c r="J282" i="1" s="1"/>
  <c r="J281" i="1" s="1"/>
  <c r="J280" i="1" s="1"/>
  <c r="J279" i="1" s="1"/>
  <c r="J290" i="1"/>
  <c r="J289" i="1"/>
  <c r="J288" i="1" s="1"/>
  <c r="J287" i="1" s="1"/>
  <c r="J286" i="1" s="1"/>
  <c r="K261" i="1"/>
  <c r="K290" i="1"/>
  <c r="K289" i="1"/>
  <c r="K288" i="1" s="1"/>
  <c r="K287" i="1" s="1"/>
  <c r="K286" i="1" s="1"/>
  <c r="L290" i="1"/>
  <c r="L289" i="1" s="1"/>
  <c r="L288" i="1" s="1"/>
  <c r="L287" i="1" s="1"/>
  <c r="L286" i="1" s="1"/>
  <c r="N283" i="1"/>
  <c r="N282" i="1" s="1"/>
  <c r="N281" i="1" s="1"/>
  <c r="N280" i="1" s="1"/>
  <c r="N279" i="1" s="1"/>
  <c r="N290" i="1"/>
  <c r="N289" i="1"/>
  <c r="N288" i="1" s="1"/>
  <c r="N287" i="1" s="1"/>
  <c r="N286" i="1" s="1"/>
  <c r="O283" i="1"/>
  <c r="O282" i="1"/>
  <c r="O281" i="1" s="1"/>
  <c r="O280" i="1" s="1"/>
  <c r="O279" i="1" s="1"/>
  <c r="O290" i="1"/>
  <c r="O289" i="1" s="1"/>
  <c r="O288" i="1" s="1"/>
  <c r="O287" i="1" s="1"/>
  <c r="O286" i="1" s="1"/>
  <c r="P283" i="1"/>
  <c r="P282" i="1"/>
  <c r="P281" i="1" s="1"/>
  <c r="P280" i="1" s="1"/>
  <c r="P279" i="1" s="1"/>
  <c r="P290" i="1"/>
  <c r="P289" i="1" s="1"/>
  <c r="P288" i="1" s="1"/>
  <c r="P287" i="1" s="1"/>
  <c r="P286" i="1" s="1"/>
  <c r="Q261" i="1"/>
  <c r="Q283" i="1"/>
  <c r="Q282" i="1" s="1"/>
  <c r="Q281" i="1" s="1"/>
  <c r="Q280" i="1" s="1"/>
  <c r="Q279" i="1" s="1"/>
  <c r="Q290" i="1"/>
  <c r="Q289" i="1"/>
  <c r="Q288" i="1" s="1"/>
  <c r="Q287" i="1" s="1"/>
  <c r="Q286" i="1" s="1"/>
  <c r="S283" i="1"/>
  <c r="R283" i="1" s="1"/>
  <c r="R282" i="1" s="1"/>
  <c r="R281" i="1" s="1"/>
  <c r="R280" i="1" s="1"/>
  <c r="R279" i="1" s="1"/>
  <c r="T283" i="1"/>
  <c r="U283" i="1"/>
  <c r="S290" i="1"/>
  <c r="R290" i="1" s="1"/>
  <c r="R289" i="1" s="1"/>
  <c r="R288" i="1" s="1"/>
  <c r="R287" i="1" s="1"/>
  <c r="R286" i="1" s="1"/>
  <c r="T290" i="1"/>
  <c r="U290" i="1"/>
  <c r="S282" i="1"/>
  <c r="S281" i="1" s="1"/>
  <c r="S280" i="1" s="1"/>
  <c r="S279" i="1" s="1"/>
  <c r="S289" i="1"/>
  <c r="S288" i="1" s="1"/>
  <c r="S287" i="1" s="1"/>
  <c r="S286" i="1" s="1"/>
  <c r="T282" i="1"/>
  <c r="T281" i="1" s="1"/>
  <c r="T280" i="1" s="1"/>
  <c r="T279" i="1" s="1"/>
  <c r="T289" i="1"/>
  <c r="T288" i="1" s="1"/>
  <c r="T287" i="1" s="1"/>
  <c r="T286" i="1" s="1"/>
  <c r="U282" i="1"/>
  <c r="U281" i="1" s="1"/>
  <c r="U280" i="1" s="1"/>
  <c r="U279" i="1" s="1"/>
  <c r="U289" i="1"/>
  <c r="U288" i="1" s="1"/>
  <c r="U287" i="1" s="1"/>
  <c r="U286" i="1" s="1"/>
  <c r="V283" i="1"/>
  <c r="V282" i="1" s="1"/>
  <c r="V281" i="1" s="1"/>
  <c r="V280" i="1" s="1"/>
  <c r="V279" i="1" s="1"/>
  <c r="V290" i="1"/>
  <c r="V289" i="1"/>
  <c r="V288" i="1" s="1"/>
  <c r="V287" i="1" s="1"/>
  <c r="V286" i="1" s="1"/>
  <c r="W283" i="1"/>
  <c r="W282" i="1" s="1"/>
  <c r="W281" i="1" s="1"/>
  <c r="W280" i="1" s="1"/>
  <c r="W279" i="1" s="1"/>
  <c r="W290" i="1"/>
  <c r="W289" i="1"/>
  <c r="W288" i="1" s="1"/>
  <c r="W287" i="1" s="1"/>
  <c r="W286" i="1" s="1"/>
  <c r="X283" i="1"/>
  <c r="X282" i="1" s="1"/>
  <c r="X281" i="1" s="1"/>
  <c r="X280" i="1" s="1"/>
  <c r="X279" i="1" s="1"/>
  <c r="X290" i="1"/>
  <c r="X289" i="1"/>
  <c r="X288" i="1" s="1"/>
  <c r="X287" i="1" s="1"/>
  <c r="X286" i="1" s="1"/>
  <c r="Y283" i="1"/>
  <c r="Y282" i="1" s="1"/>
  <c r="Y281" i="1" s="1"/>
  <c r="Y280" i="1" s="1"/>
  <c r="Y279" i="1" s="1"/>
  <c r="Y290" i="1"/>
  <c r="Y289" i="1"/>
  <c r="Y288" i="1" s="1"/>
  <c r="Y287" i="1" s="1"/>
  <c r="Y286" i="1" s="1"/>
  <c r="N351" i="1"/>
  <c r="I284" i="1"/>
  <c r="I285" i="1"/>
  <c r="I283" i="1"/>
  <c r="I282" i="1" s="1"/>
  <c r="I281" i="1" s="1"/>
  <c r="I280" i="1" s="1"/>
  <c r="I279" i="1" s="1"/>
  <c r="I291" i="1"/>
  <c r="I292" i="1"/>
  <c r="I290" i="1" s="1"/>
  <c r="I289" i="1" s="1"/>
  <c r="I288" i="1" s="1"/>
  <c r="I287" i="1" s="1"/>
  <c r="I286" i="1" s="1"/>
  <c r="V68" i="1"/>
  <c r="Y67" i="1"/>
  <c r="X67" i="1"/>
  <c r="X66" i="1" s="1"/>
  <c r="W67" i="1"/>
  <c r="V67" i="1"/>
  <c r="V66" i="1" s="1"/>
  <c r="U67" i="1"/>
  <c r="S67" i="1"/>
  <c r="S66" i="1" s="1"/>
  <c r="Q67" i="1"/>
  <c r="L67" i="1"/>
  <c r="L66" i="1" s="1"/>
  <c r="K67" i="1"/>
  <c r="Y66" i="1"/>
  <c r="W66" i="1"/>
  <c r="U66" i="1"/>
  <c r="Q66" i="1"/>
  <c r="K66" i="1"/>
  <c r="N335" i="1"/>
  <c r="L340" i="1"/>
  <c r="L334" i="1"/>
  <c r="M334" i="1"/>
  <c r="J305" i="1"/>
  <c r="J298" i="1"/>
  <c r="J65" i="1"/>
  <c r="J64" i="1"/>
  <c r="J63" i="1" s="1"/>
  <c r="J62" i="1"/>
  <c r="I62" i="1" s="1"/>
  <c r="I61" i="1" s="1"/>
  <c r="I60" i="1" s="1"/>
  <c r="J70" i="1"/>
  <c r="J81" i="1"/>
  <c r="J80" i="1" s="1"/>
  <c r="J78" i="1" s="1"/>
  <c r="J77" i="1" s="1"/>
  <c r="J76" i="1" s="1"/>
  <c r="J28" i="1"/>
  <c r="K64" i="1"/>
  <c r="K63" i="1" s="1"/>
  <c r="K70" i="1"/>
  <c r="K80" i="1"/>
  <c r="K78" i="1"/>
  <c r="K77" i="1" s="1"/>
  <c r="K76" i="1" s="1"/>
  <c r="K139" i="1"/>
  <c r="K138" i="1" s="1"/>
  <c r="K137" i="1" s="1"/>
  <c r="K136" i="1" s="1"/>
  <c r="K134" i="1" s="1"/>
  <c r="L339" i="1"/>
  <c r="L338" i="1"/>
  <c r="L337" i="1" s="1"/>
  <c r="L333" i="1"/>
  <c r="L332" i="1" s="1"/>
  <c r="L331" i="1" s="1"/>
  <c r="L64" i="1"/>
  <c r="L63" i="1" s="1"/>
  <c r="L41" i="1"/>
  <c r="L57" i="1"/>
  <c r="L61" i="1"/>
  <c r="L60" i="1" s="1"/>
  <c r="L70" i="1"/>
  <c r="L80" i="1"/>
  <c r="L78" i="1"/>
  <c r="L77" i="1" s="1"/>
  <c r="L76" i="1" s="1"/>
  <c r="L16" i="1"/>
  <c r="L14" i="1"/>
  <c r="L12" i="1" s="1"/>
  <c r="L22" i="1"/>
  <c r="L21" i="1" s="1"/>
  <c r="L20" i="1" s="1"/>
  <c r="L148" i="1"/>
  <c r="L147" i="1" s="1"/>
  <c r="L146" i="1" s="1"/>
  <c r="L145" i="1" s="1"/>
  <c r="L144" i="1" s="1"/>
  <c r="L249" i="1"/>
  <c r="L248" i="1" s="1"/>
  <c r="L261" i="1"/>
  <c r="L139" i="1"/>
  <c r="L138" i="1"/>
  <c r="L137" i="1" s="1"/>
  <c r="L136" i="1" s="1"/>
  <c r="L134" i="1" s="1"/>
  <c r="M333" i="1"/>
  <c r="M332" i="1" s="1"/>
  <c r="M331" i="1" s="1"/>
  <c r="M330" i="1" s="1"/>
  <c r="M283" i="1"/>
  <c r="M282" i="1"/>
  <c r="M281" i="1" s="1"/>
  <c r="M280" i="1" s="1"/>
  <c r="M279" i="1" s="1"/>
  <c r="M290" i="1"/>
  <c r="M289" i="1" s="1"/>
  <c r="M288" i="1" s="1"/>
  <c r="M287" i="1" s="1"/>
  <c r="M286" i="1" s="1"/>
  <c r="M64" i="1"/>
  <c r="M63" i="1"/>
  <c r="M61" i="1"/>
  <c r="M60" i="1"/>
  <c r="M70" i="1"/>
  <c r="M80" i="1"/>
  <c r="M78" i="1" s="1"/>
  <c r="M77" i="1" s="1"/>
  <c r="M76" i="1" s="1"/>
  <c r="M261" i="1"/>
  <c r="O340" i="1"/>
  <c r="P340" i="1"/>
  <c r="Q340" i="1"/>
  <c r="N340" i="1"/>
  <c r="N339" i="1" s="1"/>
  <c r="N338" i="1"/>
  <c r="N337" i="1" s="1"/>
  <c r="O334" i="1"/>
  <c r="P334" i="1"/>
  <c r="Q334" i="1"/>
  <c r="N334" i="1"/>
  <c r="N333" i="1" s="1"/>
  <c r="N332" i="1" s="1"/>
  <c r="N331" i="1" s="1"/>
  <c r="N330" i="1" s="1"/>
  <c r="N298" i="1"/>
  <c r="N74" i="1"/>
  <c r="N73" i="1" s="1"/>
  <c r="N72" i="1" s="1"/>
  <c r="N71" i="1" s="1"/>
  <c r="N81" i="1"/>
  <c r="N80" i="1"/>
  <c r="N78" i="1" s="1"/>
  <c r="N77" i="1" s="1"/>
  <c r="N76" i="1" s="1"/>
  <c r="N252" i="1"/>
  <c r="O339" i="1"/>
  <c r="O338" i="1"/>
  <c r="O337" i="1" s="1"/>
  <c r="O333" i="1"/>
  <c r="O332" i="1" s="1"/>
  <c r="O331" i="1" s="1"/>
  <c r="O330" i="1" s="1"/>
  <c r="O72" i="1"/>
  <c r="O71" i="1" s="1"/>
  <c r="O70" i="1" s="1"/>
  <c r="O80" i="1"/>
  <c r="O78" i="1"/>
  <c r="O77" i="1" s="1"/>
  <c r="O76" i="1" s="1"/>
  <c r="P339" i="1"/>
  <c r="P338" i="1"/>
  <c r="P337" i="1" s="1"/>
  <c r="P333" i="1"/>
  <c r="P332" i="1" s="1"/>
  <c r="P331" i="1" s="1"/>
  <c r="P330" i="1" s="1"/>
  <c r="P72" i="1"/>
  <c r="P71" i="1" s="1"/>
  <c r="P70" i="1" s="1"/>
  <c r="P80" i="1"/>
  <c r="P78" i="1"/>
  <c r="P77" i="1" s="1"/>
  <c r="P76" i="1" s="1"/>
  <c r="P249" i="1"/>
  <c r="P248" i="1"/>
  <c r="Q339" i="1"/>
  <c r="Q338" i="1" s="1"/>
  <c r="Q337" i="1" s="1"/>
  <c r="Q333" i="1"/>
  <c r="Q332" i="1"/>
  <c r="Q331" i="1" s="1"/>
  <c r="Q330" i="1" s="1"/>
  <c r="Q61" i="1"/>
  <c r="Q60" i="1"/>
  <c r="Q72" i="1"/>
  <c r="Q71" i="1"/>
  <c r="Q70" i="1" s="1"/>
  <c r="Q80" i="1"/>
  <c r="Q78" i="1" s="1"/>
  <c r="Q77" i="1" s="1"/>
  <c r="Q76" i="1" s="1"/>
  <c r="Q139" i="1"/>
  <c r="Q138" i="1" s="1"/>
  <c r="Q137" i="1" s="1"/>
  <c r="Q136" i="1" s="1"/>
  <c r="Q134" i="1" s="1"/>
  <c r="S334" i="1"/>
  <c r="T334" i="1"/>
  <c r="T333" i="1" s="1"/>
  <c r="T332" i="1" s="1"/>
  <c r="T331" i="1" s="1"/>
  <c r="T330" i="1" s="1"/>
  <c r="U334" i="1"/>
  <c r="R334" i="1"/>
  <c r="R333" i="1" s="1"/>
  <c r="R332" i="1" s="1"/>
  <c r="R331" i="1" s="1"/>
  <c r="R74" i="1"/>
  <c r="R73" i="1" s="1"/>
  <c r="R72" i="1" s="1"/>
  <c r="R71" i="1" s="1"/>
  <c r="R70" i="1" s="1"/>
  <c r="R81" i="1"/>
  <c r="R80" i="1"/>
  <c r="R78" i="1" s="1"/>
  <c r="R77" i="1" s="1"/>
  <c r="R76" i="1" s="1"/>
  <c r="R140" i="1"/>
  <c r="I140" i="1" s="1"/>
  <c r="I139" i="1" s="1"/>
  <c r="I138" i="1" s="1"/>
  <c r="I137" i="1" s="1"/>
  <c r="I136" i="1" s="1"/>
  <c r="I134" i="1" s="1"/>
  <c r="S333" i="1"/>
  <c r="S332" i="1" s="1"/>
  <c r="S331" i="1" s="1"/>
  <c r="S64" i="1"/>
  <c r="S63" i="1" s="1"/>
  <c r="S73" i="1"/>
  <c r="S72" i="1" s="1"/>
  <c r="S71" i="1" s="1"/>
  <c r="S70" i="1" s="1"/>
  <c r="S80" i="1"/>
  <c r="S78" i="1" s="1"/>
  <c r="S77" i="1" s="1"/>
  <c r="S76" i="1" s="1"/>
  <c r="S139" i="1"/>
  <c r="S138" i="1" s="1"/>
  <c r="S137" i="1" s="1"/>
  <c r="S136" i="1" s="1"/>
  <c r="S134" i="1" s="1"/>
  <c r="T73" i="1"/>
  <c r="T72" i="1" s="1"/>
  <c r="T71" i="1" s="1"/>
  <c r="T70" i="1" s="1"/>
  <c r="T80" i="1"/>
  <c r="T78" i="1" s="1"/>
  <c r="T77" i="1" s="1"/>
  <c r="T76" i="1" s="1"/>
  <c r="T139" i="1"/>
  <c r="T138" i="1" s="1"/>
  <c r="T137" i="1" s="1"/>
  <c r="T136" i="1" s="1"/>
  <c r="U333" i="1"/>
  <c r="U332" i="1"/>
  <c r="U331" i="1" s="1"/>
  <c r="U64" i="1"/>
  <c r="U63" i="1"/>
  <c r="U73" i="1"/>
  <c r="U72" i="1"/>
  <c r="U71" i="1" s="1"/>
  <c r="U70" i="1" s="1"/>
  <c r="U80" i="1"/>
  <c r="U78" i="1"/>
  <c r="U77" i="1" s="1"/>
  <c r="U76" i="1" s="1"/>
  <c r="U139" i="1"/>
  <c r="U138" i="1"/>
  <c r="U137" i="1" s="1"/>
  <c r="U136" i="1" s="1"/>
  <c r="U134" i="1" s="1"/>
  <c r="W334" i="1"/>
  <c r="V334" i="1" s="1"/>
  <c r="V333" i="1" s="1"/>
  <c r="V332" i="1" s="1"/>
  <c r="V331" i="1" s="1"/>
  <c r="X334" i="1"/>
  <c r="Y334" i="1"/>
  <c r="Y333" i="1" s="1"/>
  <c r="Y332" i="1" s="1"/>
  <c r="Y331" i="1" s="1"/>
  <c r="V65" i="1"/>
  <c r="V64" i="1" s="1"/>
  <c r="V63" i="1" s="1"/>
  <c r="V74" i="1"/>
  <c r="V73" i="1"/>
  <c r="V72" i="1" s="1"/>
  <c r="V71" i="1" s="1"/>
  <c r="V70" i="1" s="1"/>
  <c r="V81" i="1"/>
  <c r="V80" i="1" s="1"/>
  <c r="V78" i="1" s="1"/>
  <c r="V77" i="1" s="1"/>
  <c r="V76" i="1" s="1"/>
  <c r="V140" i="1"/>
  <c r="V139" i="1"/>
  <c r="V138" i="1" s="1"/>
  <c r="V137" i="1" s="1"/>
  <c r="V136" i="1" s="1"/>
  <c r="W64" i="1"/>
  <c r="W63" i="1"/>
  <c r="W73" i="1"/>
  <c r="W72" i="1"/>
  <c r="W71" i="1" s="1"/>
  <c r="W70" i="1" s="1"/>
  <c r="W80" i="1"/>
  <c r="W78" i="1"/>
  <c r="W77" i="1" s="1"/>
  <c r="W76" i="1" s="1"/>
  <c r="W139" i="1"/>
  <c r="W138" i="1"/>
  <c r="W137" i="1" s="1"/>
  <c r="W136" i="1" s="1"/>
  <c r="W134" i="1" s="1"/>
  <c r="X333" i="1"/>
  <c r="X332" i="1" s="1"/>
  <c r="X331" i="1" s="1"/>
  <c r="X64" i="1"/>
  <c r="X63" i="1" s="1"/>
  <c r="X73" i="1"/>
  <c r="X72" i="1" s="1"/>
  <c r="X71" i="1" s="1"/>
  <c r="X70" i="1" s="1"/>
  <c r="X80" i="1"/>
  <c r="X78" i="1" s="1"/>
  <c r="X77" i="1" s="1"/>
  <c r="X76" i="1" s="1"/>
  <c r="X139" i="1"/>
  <c r="X138" i="1" s="1"/>
  <c r="X137" i="1" s="1"/>
  <c r="X136" i="1" s="1"/>
  <c r="Y64" i="1"/>
  <c r="Y63" i="1"/>
  <c r="Y73" i="1"/>
  <c r="Y72" i="1"/>
  <c r="Y71" i="1" s="1"/>
  <c r="Y70" i="1" s="1"/>
  <c r="Y80" i="1"/>
  <c r="Y78" i="1"/>
  <c r="Y77" i="1" s="1"/>
  <c r="Y76" i="1" s="1"/>
  <c r="Y139" i="1"/>
  <c r="Y138" i="1"/>
  <c r="Y137" i="1" s="1"/>
  <c r="Y136" i="1" s="1"/>
  <c r="Y134" i="1" s="1"/>
  <c r="I81" i="1"/>
  <c r="I80" i="1" s="1"/>
  <c r="I78" i="1" s="1"/>
  <c r="I77" i="1" s="1"/>
  <c r="I76" i="1" s="1"/>
  <c r="E88" i="2"/>
  <c r="E87" i="2" s="1"/>
  <c r="E86" i="2" s="1"/>
  <c r="E85" i="2"/>
  <c r="E84" i="2"/>
  <c r="E81" i="2" s="1"/>
  <c r="F87" i="2"/>
  <c r="F86" i="2"/>
  <c r="G87" i="2"/>
  <c r="G86" i="2" s="1"/>
  <c r="G84" i="2"/>
  <c r="G81" i="2" s="1"/>
  <c r="H87" i="2"/>
  <c r="H86" i="2"/>
  <c r="H84" i="2"/>
  <c r="H81" i="2"/>
  <c r="I88" i="2"/>
  <c r="I87" i="2" s="1"/>
  <c r="I86" i="2" s="1"/>
  <c r="I85" i="2"/>
  <c r="I84" i="2"/>
  <c r="I81" i="2" s="1"/>
  <c r="J87" i="2"/>
  <c r="J86" i="2"/>
  <c r="J84" i="2"/>
  <c r="J81" i="2"/>
  <c r="K87" i="2"/>
  <c r="K86" i="2" s="1"/>
  <c r="K84" i="2"/>
  <c r="K81" i="2" s="1"/>
  <c r="L87" i="2"/>
  <c r="L86" i="2"/>
  <c r="L84" i="2"/>
  <c r="L81" i="2"/>
  <c r="M88" i="2"/>
  <c r="M87" i="2" s="1"/>
  <c r="M86" i="2" s="1"/>
  <c r="M85" i="2"/>
  <c r="M84" i="2"/>
  <c r="M81" i="2" s="1"/>
  <c r="N87" i="2"/>
  <c r="N86" i="2"/>
  <c r="N84" i="2"/>
  <c r="N81" i="2"/>
  <c r="O87" i="2"/>
  <c r="O86" i="2" s="1"/>
  <c r="O84" i="2"/>
  <c r="O81" i="2" s="1"/>
  <c r="P87" i="2"/>
  <c r="P86" i="2"/>
  <c r="P84" i="2"/>
  <c r="P81" i="2"/>
  <c r="Q88" i="2"/>
  <c r="Q87" i="2" s="1"/>
  <c r="Q86" i="2" s="1"/>
  <c r="Q85" i="2"/>
  <c r="Q84" i="2"/>
  <c r="Q81" i="2" s="1"/>
  <c r="R87" i="2"/>
  <c r="R86" i="2"/>
  <c r="R84" i="2"/>
  <c r="R81" i="2"/>
  <c r="S87" i="2"/>
  <c r="S86" i="2" s="1"/>
  <c r="S84" i="2"/>
  <c r="S81" i="2" s="1"/>
  <c r="T87" i="2"/>
  <c r="T86" i="2"/>
  <c r="T84" i="2"/>
  <c r="T81" i="2"/>
  <c r="D88" i="2"/>
  <c r="D87" i="2" s="1"/>
  <c r="D86" i="2" s="1"/>
  <c r="D85" i="2"/>
  <c r="D84" i="2"/>
  <c r="D81" i="2" s="1"/>
  <c r="E71" i="2"/>
  <c r="I71" i="2"/>
  <c r="M71" i="2"/>
  <c r="Q71" i="2"/>
  <c r="J328" i="1"/>
  <c r="J324" i="1"/>
  <c r="I324" i="1" s="1"/>
  <c r="J320" i="1"/>
  <c r="J306" i="1"/>
  <c r="I306" i="1" s="1"/>
  <c r="K326" i="1"/>
  <c r="K320" i="1"/>
  <c r="K316" i="1" s="1"/>
  <c r="K315" i="1" s="1"/>
  <c r="K314" i="1" s="1"/>
  <c r="K313" i="1" s="1"/>
  <c r="K312" i="1" s="1"/>
  <c r="M326" i="1"/>
  <c r="N310" i="1"/>
  <c r="N308" i="1"/>
  <c r="Q308" i="1"/>
  <c r="R298" i="1"/>
  <c r="T308" i="1"/>
  <c r="U326" i="1"/>
  <c r="X320" i="1"/>
  <c r="X326" i="1"/>
  <c r="X308" i="1"/>
  <c r="X297" i="1" s="1"/>
  <c r="X293" i="1" s="1"/>
  <c r="Y308" i="1"/>
  <c r="V130" i="1"/>
  <c r="R130" i="1"/>
  <c r="N130" i="1"/>
  <c r="J130" i="1"/>
  <c r="D135" i="1"/>
  <c r="E135" i="1"/>
  <c r="F135" i="1"/>
  <c r="G135" i="1"/>
  <c r="H135" i="1"/>
  <c r="I135" i="1"/>
  <c r="J135" i="1"/>
  <c r="K135" i="1"/>
  <c r="L135" i="1"/>
  <c r="M135" i="1"/>
  <c r="N135" i="1"/>
  <c r="O135" i="1"/>
  <c r="P135" i="1"/>
  <c r="Q135" i="1"/>
  <c r="S135" i="1"/>
  <c r="U135" i="1"/>
  <c r="W135" i="1"/>
  <c r="Y135" i="1"/>
  <c r="E66" i="2"/>
  <c r="E64" i="2"/>
  <c r="F62" i="2"/>
  <c r="G62" i="2"/>
  <c r="H62" i="2"/>
  <c r="I64" i="2"/>
  <c r="I62" i="2"/>
  <c r="J62" i="2"/>
  <c r="K62" i="2"/>
  <c r="L62" i="2"/>
  <c r="N62" i="2"/>
  <c r="O62" i="2"/>
  <c r="P62" i="2"/>
  <c r="Q62" i="2"/>
  <c r="R62" i="2"/>
  <c r="S62" i="2"/>
  <c r="T62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E65" i="2"/>
  <c r="F65" i="2"/>
  <c r="G65" i="2"/>
  <c r="H65" i="2"/>
  <c r="I65" i="2"/>
  <c r="J65" i="2"/>
  <c r="K65" i="2"/>
  <c r="L65" i="2"/>
  <c r="N65" i="2"/>
  <c r="O65" i="2"/>
  <c r="P65" i="2"/>
  <c r="Q65" i="2"/>
  <c r="R65" i="2"/>
  <c r="S65" i="2"/>
  <c r="T65" i="2"/>
  <c r="Q66" i="2"/>
  <c r="M66" i="2"/>
  <c r="M62" i="2" s="1"/>
  <c r="I66" i="2"/>
  <c r="J116" i="1"/>
  <c r="J133" i="1"/>
  <c r="J111" i="1"/>
  <c r="J110" i="1"/>
  <c r="J109" i="1" s="1"/>
  <c r="K110" i="1"/>
  <c r="K109" i="1"/>
  <c r="K127" i="1"/>
  <c r="K126" i="1"/>
  <c r="L110" i="1"/>
  <c r="L109" i="1"/>
  <c r="L127" i="1"/>
  <c r="L126" i="1"/>
  <c r="L125" i="1" s="1"/>
  <c r="M112" i="1"/>
  <c r="M132" i="1"/>
  <c r="M127" i="1"/>
  <c r="M126" i="1"/>
  <c r="M125" i="1" s="1"/>
  <c r="N122" i="1"/>
  <c r="O127" i="1"/>
  <c r="O126" i="1"/>
  <c r="O120" i="1"/>
  <c r="O119" i="1" s="1"/>
  <c r="O118" i="1" s="1"/>
  <c r="P127" i="1"/>
  <c r="P126" i="1" s="1"/>
  <c r="P125" i="1" s="1"/>
  <c r="P120" i="1"/>
  <c r="P119" i="1"/>
  <c r="Q127" i="1"/>
  <c r="Q126" i="1"/>
  <c r="Q120" i="1"/>
  <c r="Q119" i="1" s="1"/>
  <c r="R116" i="1"/>
  <c r="R133" i="1"/>
  <c r="R132" i="1" s="1"/>
  <c r="S127" i="1"/>
  <c r="S126" i="1" s="1"/>
  <c r="T127" i="1"/>
  <c r="T126" i="1" s="1"/>
  <c r="U112" i="1"/>
  <c r="U132" i="1"/>
  <c r="U127" i="1"/>
  <c r="U126" i="1" s="1"/>
  <c r="U125" i="1"/>
  <c r="V122" i="1"/>
  <c r="W127" i="1"/>
  <c r="W126" i="1" s="1"/>
  <c r="W125" i="1" s="1"/>
  <c r="W120" i="1"/>
  <c r="W119" i="1"/>
  <c r="X127" i="1"/>
  <c r="X126" i="1"/>
  <c r="Y127" i="1"/>
  <c r="Y126" i="1"/>
  <c r="I130" i="1"/>
  <c r="M110" i="1"/>
  <c r="N111" i="1"/>
  <c r="O110" i="1"/>
  <c r="P110" i="1"/>
  <c r="Q110" i="1"/>
  <c r="R111" i="1"/>
  <c r="R110" i="1"/>
  <c r="S110" i="1"/>
  <c r="T110" i="1"/>
  <c r="U110" i="1"/>
  <c r="V111" i="1"/>
  <c r="V110" i="1" s="1"/>
  <c r="W110" i="1"/>
  <c r="X110" i="1"/>
  <c r="Y110" i="1"/>
  <c r="Z110" i="1"/>
  <c r="AA110" i="1"/>
  <c r="J114" i="1"/>
  <c r="J112" i="1" s="1"/>
  <c r="J115" i="1"/>
  <c r="J113" i="1" s="1"/>
  <c r="K113" i="1"/>
  <c r="L113" i="1"/>
  <c r="M113" i="1"/>
  <c r="N114" i="1"/>
  <c r="N115" i="1"/>
  <c r="N116" i="1"/>
  <c r="N113" i="1"/>
  <c r="O113" i="1"/>
  <c r="P113" i="1"/>
  <c r="Q113" i="1"/>
  <c r="R114" i="1"/>
  <c r="R115" i="1"/>
  <c r="R113" i="1"/>
  <c r="S113" i="1"/>
  <c r="T113" i="1"/>
  <c r="U113" i="1"/>
  <c r="V114" i="1"/>
  <c r="V115" i="1"/>
  <c r="V116" i="1"/>
  <c r="W113" i="1"/>
  <c r="X113" i="1"/>
  <c r="Y113" i="1"/>
  <c r="Z113" i="1"/>
  <c r="AA113" i="1"/>
  <c r="I115" i="1"/>
  <c r="K112" i="1"/>
  <c r="L112" i="1"/>
  <c r="N112" i="1"/>
  <c r="O112" i="1"/>
  <c r="P112" i="1"/>
  <c r="Q112" i="1"/>
  <c r="S112" i="1"/>
  <c r="T112" i="1"/>
  <c r="W112" i="1"/>
  <c r="X112" i="1"/>
  <c r="Y112" i="1"/>
  <c r="V117" i="1"/>
  <c r="R117" i="1"/>
  <c r="N117" i="1"/>
  <c r="J117" i="1"/>
  <c r="I117" i="1"/>
  <c r="J34" i="1"/>
  <c r="J43" i="1"/>
  <c r="J52" i="1"/>
  <c r="J51" i="1" s="1"/>
  <c r="J50" i="1" s="1"/>
  <c r="J58" i="1"/>
  <c r="K41" i="1"/>
  <c r="K45" i="1"/>
  <c r="K39" i="1" s="1"/>
  <c r="K51" i="1"/>
  <c r="K50" i="1" s="1"/>
  <c r="K57" i="1"/>
  <c r="K61" i="1"/>
  <c r="K60" i="1" s="1"/>
  <c r="L45" i="1"/>
  <c r="L51" i="1"/>
  <c r="L50" i="1"/>
  <c r="L49" i="1" s="1"/>
  <c r="N34" i="1"/>
  <c r="N43" i="1"/>
  <c r="N41" i="1" s="1"/>
  <c r="N46" i="1"/>
  <c r="N52" i="1"/>
  <c r="N51" i="1" s="1"/>
  <c r="N50" i="1" s="1"/>
  <c r="N49" i="1" s="1"/>
  <c r="N56" i="1"/>
  <c r="O45" i="1"/>
  <c r="O39" i="1" s="1"/>
  <c r="O32" i="1" s="1"/>
  <c r="O31" i="1" s="1"/>
  <c r="O30" i="1" s="1"/>
  <c r="Q45" i="1"/>
  <c r="Q39" i="1" s="1"/>
  <c r="Q51" i="1"/>
  <c r="Q50" i="1" s="1"/>
  <c r="Q49" i="1" s="1"/>
  <c r="R34" i="1"/>
  <c r="R43" i="1"/>
  <c r="R41" i="1" s="1"/>
  <c r="R46" i="1"/>
  <c r="R45" i="1" s="1"/>
  <c r="R52" i="1"/>
  <c r="R56" i="1"/>
  <c r="I56" i="1" s="1"/>
  <c r="S45" i="1"/>
  <c r="S61" i="1"/>
  <c r="S60" i="1" s="1"/>
  <c r="T61" i="1"/>
  <c r="T60" i="1" s="1"/>
  <c r="T32" i="1" s="1"/>
  <c r="T31" i="1" s="1"/>
  <c r="T30" i="1" s="1"/>
  <c r="U45" i="1"/>
  <c r="U57" i="1"/>
  <c r="V33" i="1"/>
  <c r="V34" i="1"/>
  <c r="V38" i="1"/>
  <c r="V43" i="1"/>
  <c r="V44" i="1"/>
  <c r="V46" i="1"/>
  <c r="V48" i="1"/>
  <c r="V45" i="1" s="1"/>
  <c r="V53" i="1"/>
  <c r="V55" i="1"/>
  <c r="V52" i="1"/>
  <c r="V56" i="1"/>
  <c r="V58" i="1"/>
  <c r="V57" i="1" s="1"/>
  <c r="W45" i="1"/>
  <c r="W61" i="1"/>
  <c r="W60" i="1" s="1"/>
  <c r="X45" i="1"/>
  <c r="X51" i="1"/>
  <c r="X50" i="1"/>
  <c r="X49" i="1" s="1"/>
  <c r="Y45" i="1"/>
  <c r="Y39" i="1" s="1"/>
  <c r="Y61" i="1"/>
  <c r="Y60" i="1" s="1"/>
  <c r="Z41" i="1"/>
  <c r="Z45" i="1"/>
  <c r="Z39" i="1"/>
  <c r="Z51" i="1"/>
  <c r="Z50" i="1"/>
  <c r="Z57" i="1"/>
  <c r="Z49" i="1"/>
  <c r="Z61" i="1"/>
  <c r="Z60" i="1"/>
  <c r="Z64" i="1"/>
  <c r="Z63" i="1"/>
  <c r="AA41" i="1"/>
  <c r="AA45" i="1"/>
  <c r="AA39" i="1" s="1"/>
  <c r="AA51" i="1"/>
  <c r="AA50" i="1" s="1"/>
  <c r="AA49" i="1" s="1"/>
  <c r="AA57" i="1"/>
  <c r="AA61" i="1"/>
  <c r="AA60" i="1" s="1"/>
  <c r="AA64" i="1"/>
  <c r="AA63" i="1" s="1"/>
  <c r="I34" i="1"/>
  <c r="I52" i="1"/>
  <c r="V37" i="1"/>
  <c r="R37" i="1"/>
  <c r="N37" i="1"/>
  <c r="J37" i="1"/>
  <c r="I37" i="1"/>
  <c r="V36" i="1"/>
  <c r="R36" i="1"/>
  <c r="N36" i="1"/>
  <c r="J36" i="1"/>
  <c r="I36" i="1" s="1"/>
  <c r="V35" i="1"/>
  <c r="R35" i="1"/>
  <c r="N35" i="1"/>
  <c r="J35" i="1"/>
  <c r="I35" i="1"/>
  <c r="K22" i="1"/>
  <c r="R25" i="1"/>
  <c r="R22" i="1" s="1"/>
  <c r="R21" i="1" s="1"/>
  <c r="R20" i="1" s="1"/>
  <c r="U22" i="1"/>
  <c r="V25" i="1"/>
  <c r="V27" i="1"/>
  <c r="V28" i="1"/>
  <c r="W22" i="1"/>
  <c r="X22" i="1"/>
  <c r="Y22" i="1"/>
  <c r="K16" i="1"/>
  <c r="R18" i="1"/>
  <c r="R16" i="1" s="1"/>
  <c r="R14" i="1" s="1"/>
  <c r="R12" i="1" s="1"/>
  <c r="T16" i="1"/>
  <c r="U16" i="1"/>
  <c r="V17" i="1"/>
  <c r="V18" i="1"/>
  <c r="V16" i="1" s="1"/>
  <c r="W16" i="1"/>
  <c r="X16" i="1"/>
  <c r="Y16" i="1"/>
  <c r="J129" i="1"/>
  <c r="J128" i="1"/>
  <c r="J127" i="1" s="1"/>
  <c r="J126" i="1" s="1"/>
  <c r="J121" i="1"/>
  <c r="J122" i="1"/>
  <c r="J120" i="1" s="1"/>
  <c r="J119" i="1"/>
  <c r="J124" i="1"/>
  <c r="J123" i="1"/>
  <c r="J88" i="1"/>
  <c r="J92" i="1"/>
  <c r="J96" i="1"/>
  <c r="J95" i="1" s="1"/>
  <c r="J94" i="1" s="1"/>
  <c r="J93" i="1" s="1"/>
  <c r="J103" i="1"/>
  <c r="J102" i="1" s="1"/>
  <c r="J101" i="1"/>
  <c r="J100" i="1" s="1"/>
  <c r="J99" i="1" s="1"/>
  <c r="J98" i="1" s="1"/>
  <c r="K158" i="1"/>
  <c r="K157" i="1" s="1"/>
  <c r="K156" i="1" s="1"/>
  <c r="K154" i="1" s="1"/>
  <c r="K153" i="1" s="1"/>
  <c r="K152" i="1" s="1"/>
  <c r="K163" i="1"/>
  <c r="K162" i="1"/>
  <c r="K160" i="1" s="1"/>
  <c r="L158" i="1"/>
  <c r="L157" i="1"/>
  <c r="L156" i="1" s="1"/>
  <c r="L163" i="1"/>
  <c r="L162" i="1" s="1"/>
  <c r="L160" i="1" s="1"/>
  <c r="M158" i="1"/>
  <c r="M157" i="1" s="1"/>
  <c r="M156" i="1"/>
  <c r="M154" i="1" s="1"/>
  <c r="M153" i="1" s="1"/>
  <c r="M152" i="1" s="1"/>
  <c r="M143" i="1" s="1"/>
  <c r="M163" i="1"/>
  <c r="M162" i="1"/>
  <c r="M160" i="1" s="1"/>
  <c r="J149" i="1"/>
  <c r="J166" i="1"/>
  <c r="J227" i="1"/>
  <c r="J226" i="1" s="1"/>
  <c r="J231" i="1"/>
  <c r="J230" i="1" s="1"/>
  <c r="J225" i="1" s="1"/>
  <c r="J224" i="1" s="1"/>
  <c r="J223" i="1" s="1"/>
  <c r="J241" i="1"/>
  <c r="J240" i="1"/>
  <c r="J239" i="1" s="1"/>
  <c r="J245" i="1"/>
  <c r="J244" i="1" s="1"/>
  <c r="J238" i="1"/>
  <c r="J237" i="1" s="1"/>
  <c r="J250" i="1"/>
  <c r="J252" i="1"/>
  <c r="J254" i="1"/>
  <c r="J255" i="1"/>
  <c r="J253" i="1"/>
  <c r="J266" i="1"/>
  <c r="J265" i="1"/>
  <c r="J175" i="1"/>
  <c r="J174" i="1"/>
  <c r="J173" i="1" s="1"/>
  <c r="J172" i="1"/>
  <c r="J170" i="1" s="1"/>
  <c r="K196" i="1"/>
  <c r="J196" i="1" s="1"/>
  <c r="J195" i="1" s="1"/>
  <c r="J194" i="1" s="1"/>
  <c r="J193" i="1" s="1"/>
  <c r="J299" i="1"/>
  <c r="J300" i="1"/>
  <c r="J304" i="1"/>
  <c r="J301" i="1" s="1"/>
  <c r="J302" i="1"/>
  <c r="J307" i="1"/>
  <c r="J309" i="1"/>
  <c r="J310" i="1"/>
  <c r="J317" i="1"/>
  <c r="J319" i="1"/>
  <c r="J327" i="1"/>
  <c r="J326" i="1" s="1"/>
  <c r="J349" i="1"/>
  <c r="J350" i="1"/>
  <c r="J348" i="1" s="1"/>
  <c r="J347" i="1" s="1"/>
  <c r="J353" i="1"/>
  <c r="J354" i="1"/>
  <c r="J352" i="1"/>
  <c r="K362" i="1"/>
  <c r="K361" i="1"/>
  <c r="K360" i="1" s="1"/>
  <c r="K366" i="1"/>
  <c r="K365" i="1" s="1"/>
  <c r="K364" i="1"/>
  <c r="L362" i="1"/>
  <c r="L361" i="1" s="1"/>
  <c r="L360" i="1"/>
  <c r="L359" i="1" s="1"/>
  <c r="L358" i="1" s="1"/>
  <c r="L357" i="1" s="1"/>
  <c r="L356" i="1" s="1"/>
  <c r="L366" i="1"/>
  <c r="L365" i="1"/>
  <c r="L364" i="1" s="1"/>
  <c r="M362" i="1"/>
  <c r="M361" i="1"/>
  <c r="M360" i="1" s="1"/>
  <c r="M366" i="1"/>
  <c r="M365" i="1" s="1"/>
  <c r="M364" i="1" s="1"/>
  <c r="K334" i="1"/>
  <c r="J334" i="1" s="1"/>
  <c r="J333" i="1" s="1"/>
  <c r="J332" i="1" s="1"/>
  <c r="J331" i="1" s="1"/>
  <c r="K340" i="1"/>
  <c r="J340" i="1" s="1"/>
  <c r="J339" i="1" s="1"/>
  <c r="J338" i="1" s="1"/>
  <c r="J337" i="1" s="1"/>
  <c r="K132" i="1"/>
  <c r="K120" i="1"/>
  <c r="K119" i="1"/>
  <c r="K123" i="1"/>
  <c r="K118" i="1"/>
  <c r="K14" i="1"/>
  <c r="K12" i="1"/>
  <c r="K21" i="1"/>
  <c r="K20" i="1"/>
  <c r="K87" i="1"/>
  <c r="K86" i="1"/>
  <c r="K85" i="1" s="1"/>
  <c r="K91" i="1"/>
  <c r="K90" i="1" s="1"/>
  <c r="K89" i="1" s="1"/>
  <c r="K84" i="1" s="1"/>
  <c r="K83" i="1" s="1"/>
  <c r="K95" i="1"/>
  <c r="K94" i="1"/>
  <c r="K93" i="1" s="1"/>
  <c r="K102" i="1"/>
  <c r="K101" i="1" s="1"/>
  <c r="K100" i="1"/>
  <c r="K99" i="1" s="1"/>
  <c r="K98" i="1" s="1"/>
  <c r="K148" i="1"/>
  <c r="K147" i="1"/>
  <c r="K146" i="1" s="1"/>
  <c r="K145" i="1"/>
  <c r="K144" i="1" s="1"/>
  <c r="K226" i="1"/>
  <c r="K230" i="1"/>
  <c r="K225" i="1" s="1"/>
  <c r="K224" i="1"/>
  <c r="K223" i="1" s="1"/>
  <c r="K240" i="1"/>
  <c r="K239" i="1" s="1"/>
  <c r="K238" i="1" s="1"/>
  <c r="K244" i="1"/>
  <c r="K237" i="1"/>
  <c r="K249" i="1"/>
  <c r="K248" i="1"/>
  <c r="K253" i="1"/>
  <c r="K247" i="1"/>
  <c r="K257" i="1"/>
  <c r="K256" i="1"/>
  <c r="K265" i="1"/>
  <c r="K175" i="1"/>
  <c r="K174" i="1"/>
  <c r="K173" i="1" s="1"/>
  <c r="K172" i="1"/>
  <c r="K170" i="1" s="1"/>
  <c r="K195" i="1"/>
  <c r="K194" i="1"/>
  <c r="K193" i="1" s="1"/>
  <c r="K283" i="1"/>
  <c r="K282" i="1"/>
  <c r="K281" i="1" s="1"/>
  <c r="K280" i="1"/>
  <c r="K279" i="1" s="1"/>
  <c r="K308" i="1"/>
  <c r="K348" i="1"/>
  <c r="K347" i="1" s="1"/>
  <c r="K352" i="1"/>
  <c r="K333" i="1"/>
  <c r="K332" i="1" s="1"/>
  <c r="K331" i="1"/>
  <c r="K330" i="1" s="1"/>
  <c r="K339" i="1"/>
  <c r="K338" i="1"/>
  <c r="K337" i="1" s="1"/>
  <c r="L132" i="1"/>
  <c r="L120" i="1"/>
  <c r="L119" i="1" s="1"/>
  <c r="L123" i="1"/>
  <c r="L87" i="1"/>
  <c r="L86" i="1" s="1"/>
  <c r="L85" i="1" s="1"/>
  <c r="L84" i="1" s="1"/>
  <c r="L83" i="1" s="1"/>
  <c r="L91" i="1"/>
  <c r="L90" i="1"/>
  <c r="L89" i="1" s="1"/>
  <c r="L95" i="1"/>
  <c r="L94" i="1" s="1"/>
  <c r="L93" i="1" s="1"/>
  <c r="L102" i="1"/>
  <c r="L101" i="1"/>
  <c r="L100" i="1" s="1"/>
  <c r="L99" i="1" s="1"/>
  <c r="L98" i="1" s="1"/>
  <c r="L226" i="1"/>
  <c r="L230" i="1"/>
  <c r="L225" i="1"/>
  <c r="L224" i="1" s="1"/>
  <c r="L223" i="1" s="1"/>
  <c r="L240" i="1"/>
  <c r="L239" i="1"/>
  <c r="L244" i="1"/>
  <c r="L238" i="1"/>
  <c r="L237" i="1" s="1"/>
  <c r="L253" i="1"/>
  <c r="L257" i="1"/>
  <c r="L256" i="1"/>
  <c r="L265" i="1"/>
  <c r="L175" i="1"/>
  <c r="L174" i="1" s="1"/>
  <c r="L173" i="1" s="1"/>
  <c r="L172" i="1" s="1"/>
  <c r="L170" i="1" s="1"/>
  <c r="L283" i="1"/>
  <c r="L282" i="1" s="1"/>
  <c r="L281" i="1" s="1"/>
  <c r="L280" i="1" s="1"/>
  <c r="L279" i="1" s="1"/>
  <c r="L308" i="1"/>
  <c r="L320" i="1"/>
  <c r="L326" i="1"/>
  <c r="L316" i="1"/>
  <c r="L315" i="1" s="1"/>
  <c r="L314" i="1" s="1"/>
  <c r="L313" i="1" s="1"/>
  <c r="L312" i="1" s="1"/>
  <c r="L348" i="1"/>
  <c r="L347" i="1" s="1"/>
  <c r="L352" i="1"/>
  <c r="M109" i="1"/>
  <c r="M108" i="1" s="1"/>
  <c r="M107" i="1" s="1"/>
  <c r="M106" i="1" s="1"/>
  <c r="M120" i="1"/>
  <c r="M119" i="1"/>
  <c r="M123" i="1"/>
  <c r="M118" i="1"/>
  <c r="M87" i="1"/>
  <c r="M86" i="1"/>
  <c r="M85" i="1" s="1"/>
  <c r="M91" i="1"/>
  <c r="M90" i="1" s="1"/>
  <c r="M89" i="1" s="1"/>
  <c r="M84" i="1" s="1"/>
  <c r="M83" i="1" s="1"/>
  <c r="M95" i="1"/>
  <c r="M94" i="1"/>
  <c r="M93" i="1" s="1"/>
  <c r="M102" i="1"/>
  <c r="M101" i="1" s="1"/>
  <c r="M100" i="1"/>
  <c r="M99" i="1" s="1"/>
  <c r="M98" i="1" s="1"/>
  <c r="M226" i="1"/>
  <c r="M230" i="1"/>
  <c r="M225" i="1" s="1"/>
  <c r="M224" i="1"/>
  <c r="M223" i="1" s="1"/>
  <c r="M240" i="1"/>
  <c r="M239" i="1" s="1"/>
  <c r="M244" i="1"/>
  <c r="M253" i="1"/>
  <c r="M265" i="1"/>
  <c r="M175" i="1"/>
  <c r="M174" i="1"/>
  <c r="M173" i="1" s="1"/>
  <c r="M172" i="1"/>
  <c r="M170" i="1" s="1"/>
  <c r="M308" i="1"/>
  <c r="M320" i="1"/>
  <c r="M316" i="1" s="1"/>
  <c r="M315" i="1" s="1"/>
  <c r="M314" i="1" s="1"/>
  <c r="M313" i="1" s="1"/>
  <c r="M312" i="1" s="1"/>
  <c r="M348" i="1"/>
  <c r="M347" i="1" s="1"/>
  <c r="M352" i="1"/>
  <c r="N129" i="1"/>
  <c r="N128" i="1"/>
  <c r="N133" i="1"/>
  <c r="N132" i="1"/>
  <c r="N121" i="1"/>
  <c r="N120" i="1" s="1"/>
  <c r="N119" i="1" s="1"/>
  <c r="N118" i="1" s="1"/>
  <c r="N124" i="1"/>
  <c r="N123" i="1" s="1"/>
  <c r="N328" i="1"/>
  <c r="N327" i="1"/>
  <c r="N326" i="1"/>
  <c r="N317" i="1"/>
  <c r="N319" i="1"/>
  <c r="N300" i="1"/>
  <c r="N302" i="1"/>
  <c r="N96" i="1"/>
  <c r="N95" i="1"/>
  <c r="N94" i="1" s="1"/>
  <c r="N93" i="1" s="1"/>
  <c r="N103" i="1"/>
  <c r="N102" i="1"/>
  <c r="N101" i="1" s="1"/>
  <c r="N100" i="1" s="1"/>
  <c r="N99" i="1" s="1"/>
  <c r="N98" i="1" s="1"/>
  <c r="N152" i="1"/>
  <c r="N149" i="1"/>
  <c r="N166" i="1"/>
  <c r="N227" i="1"/>
  <c r="N226" i="1" s="1"/>
  <c r="N231" i="1"/>
  <c r="N230" i="1" s="1"/>
  <c r="N241" i="1"/>
  <c r="N240" i="1"/>
  <c r="N239" i="1" s="1"/>
  <c r="N238" i="1" s="1"/>
  <c r="N237" i="1" s="1"/>
  <c r="N245" i="1"/>
  <c r="N244" i="1" s="1"/>
  <c r="N250" i="1"/>
  <c r="N254" i="1"/>
  <c r="N255" i="1"/>
  <c r="N253" i="1" s="1"/>
  <c r="N264" i="1"/>
  <c r="N266" i="1"/>
  <c r="N265" i="1"/>
  <c r="N175" i="1"/>
  <c r="N174" i="1"/>
  <c r="N173" i="1" s="1"/>
  <c r="N172" i="1" s="1"/>
  <c r="P196" i="1"/>
  <c r="Q196" i="1"/>
  <c r="O348" i="1"/>
  <c r="O347" i="1" s="1"/>
  <c r="P348" i="1"/>
  <c r="P347" i="1" s="1"/>
  <c r="Q348" i="1"/>
  <c r="Q347" i="1"/>
  <c r="N353" i="1"/>
  <c r="N354" i="1"/>
  <c r="N352" i="1" s="1"/>
  <c r="N362" i="1"/>
  <c r="N361" i="1" s="1"/>
  <c r="N360" i="1" s="1"/>
  <c r="N366" i="1"/>
  <c r="N365" i="1"/>
  <c r="N364" i="1" s="1"/>
  <c r="O109" i="1"/>
  <c r="O123" i="1"/>
  <c r="O132" i="1"/>
  <c r="O95" i="1"/>
  <c r="O94" i="1"/>
  <c r="O93" i="1" s="1"/>
  <c r="O102" i="1"/>
  <c r="O101" i="1" s="1"/>
  <c r="O100" i="1" s="1"/>
  <c r="O99" i="1" s="1"/>
  <c r="O98" i="1" s="1"/>
  <c r="O226" i="1"/>
  <c r="O230" i="1"/>
  <c r="O225" i="1" s="1"/>
  <c r="O224" i="1" s="1"/>
  <c r="O223" i="1" s="1"/>
  <c r="O240" i="1"/>
  <c r="O239" i="1" s="1"/>
  <c r="O238" i="1" s="1"/>
  <c r="O237" i="1" s="1"/>
  <c r="O244" i="1"/>
  <c r="O253" i="1"/>
  <c r="O265" i="1"/>
  <c r="O175" i="1"/>
  <c r="O174" i="1"/>
  <c r="O173" i="1" s="1"/>
  <c r="O172" i="1" s="1"/>
  <c r="O170" i="1" s="1"/>
  <c r="O308" i="1"/>
  <c r="O326" i="1"/>
  <c r="O316" i="1" s="1"/>
  <c r="O315" i="1" s="1"/>
  <c r="O314" i="1" s="1"/>
  <c r="O313" i="1" s="1"/>
  <c r="O312" i="1" s="1"/>
  <c r="O352" i="1"/>
  <c r="O362" i="1"/>
  <c r="O361" i="1" s="1"/>
  <c r="O360" i="1" s="1"/>
  <c r="O366" i="1"/>
  <c r="O365" i="1"/>
  <c r="O364" i="1" s="1"/>
  <c r="P109" i="1"/>
  <c r="P123" i="1"/>
  <c r="P132" i="1"/>
  <c r="P87" i="1"/>
  <c r="P86" i="1"/>
  <c r="P85" i="1" s="1"/>
  <c r="P91" i="1"/>
  <c r="P90" i="1" s="1"/>
  <c r="P89" i="1" s="1"/>
  <c r="P95" i="1"/>
  <c r="P94" i="1"/>
  <c r="P93" i="1" s="1"/>
  <c r="P102" i="1"/>
  <c r="P101" i="1" s="1"/>
  <c r="P100" i="1" s="1"/>
  <c r="P99" i="1" s="1"/>
  <c r="P98" i="1" s="1"/>
  <c r="P148" i="1"/>
  <c r="P147" i="1"/>
  <c r="P146" i="1" s="1"/>
  <c r="P145" i="1" s="1"/>
  <c r="P144" i="1" s="1"/>
  <c r="P143" i="1" s="1"/>
  <c r="P226" i="1"/>
  <c r="P230" i="1"/>
  <c r="P225" i="1" s="1"/>
  <c r="P224" i="1" s="1"/>
  <c r="P223" i="1" s="1"/>
  <c r="P240" i="1"/>
  <c r="P239" i="1" s="1"/>
  <c r="P238" i="1" s="1"/>
  <c r="P237" i="1" s="1"/>
  <c r="P244" i="1"/>
  <c r="P253" i="1"/>
  <c r="P265" i="1"/>
  <c r="P175" i="1"/>
  <c r="P174" i="1"/>
  <c r="P173" i="1" s="1"/>
  <c r="P172" i="1" s="1"/>
  <c r="P195" i="1"/>
  <c r="P194" i="1"/>
  <c r="P193" i="1" s="1"/>
  <c r="P308" i="1"/>
  <c r="P326" i="1"/>
  <c r="P352" i="1"/>
  <c r="P362" i="1"/>
  <c r="P361" i="1" s="1"/>
  <c r="P360" i="1" s="1"/>
  <c r="P366" i="1"/>
  <c r="P365" i="1"/>
  <c r="P364" i="1" s="1"/>
  <c r="Q109" i="1"/>
  <c r="Q132" i="1"/>
  <c r="Q123" i="1"/>
  <c r="Q118" i="1" s="1"/>
  <c r="Q326" i="1"/>
  <c r="Q316" i="1" s="1"/>
  <c r="Q315" i="1" s="1"/>
  <c r="Q314" i="1" s="1"/>
  <c r="Q313" i="1" s="1"/>
  <c r="Q312" i="1" s="1"/>
  <c r="Q91" i="1"/>
  <c r="Q90" i="1" s="1"/>
  <c r="Q89" i="1" s="1"/>
  <c r="Q95" i="1"/>
  <c r="Q94" i="1"/>
  <c r="Q93" i="1" s="1"/>
  <c r="Q102" i="1"/>
  <c r="Q101" i="1" s="1"/>
  <c r="Q100" i="1" s="1"/>
  <c r="Q99" i="1" s="1"/>
  <c r="Q98" i="1" s="1"/>
  <c r="Q148" i="1"/>
  <c r="Q147" i="1"/>
  <c r="Q146" i="1" s="1"/>
  <c r="Q145" i="1" s="1"/>
  <c r="Q144" i="1" s="1"/>
  <c r="Q143" i="1" s="1"/>
  <c r="Q226" i="1"/>
  <c r="Q230" i="1"/>
  <c r="Q225" i="1" s="1"/>
  <c r="Q224" i="1" s="1"/>
  <c r="Q223" i="1" s="1"/>
  <c r="Q240" i="1"/>
  <c r="Q239" i="1" s="1"/>
  <c r="Q238" i="1" s="1"/>
  <c r="Q237" i="1" s="1"/>
  <c r="Q244" i="1"/>
  <c r="Q249" i="1"/>
  <c r="Q248" i="1"/>
  <c r="Q253" i="1"/>
  <c r="Q247" i="1"/>
  <c r="Q246" i="1" s="1"/>
  <c r="Q257" i="1"/>
  <c r="Q256" i="1"/>
  <c r="Q265" i="1"/>
  <c r="Q260" i="1" s="1"/>
  <c r="Q259" i="1" s="1"/>
  <c r="Q175" i="1"/>
  <c r="Q174" i="1"/>
  <c r="Q173" i="1" s="1"/>
  <c r="Q172" i="1" s="1"/>
  <c r="Q195" i="1"/>
  <c r="Q194" i="1"/>
  <c r="Q193" i="1" s="1"/>
  <c r="Q352" i="1"/>
  <c r="Q346" i="1"/>
  <c r="Q345" i="1" s="1"/>
  <c r="Q343" i="1" s="1"/>
  <c r="Q362" i="1"/>
  <c r="Q361" i="1"/>
  <c r="Q360" i="1" s="1"/>
  <c r="Q366" i="1"/>
  <c r="Q365" i="1" s="1"/>
  <c r="Q364" i="1" s="1"/>
  <c r="R109" i="1"/>
  <c r="R129" i="1"/>
  <c r="R127" i="1" s="1"/>
  <c r="R126" i="1" s="1"/>
  <c r="R125" i="1" s="1"/>
  <c r="R128" i="1"/>
  <c r="R122" i="1"/>
  <c r="R121" i="1"/>
  <c r="R120" i="1"/>
  <c r="R119" i="1" s="1"/>
  <c r="R118" i="1" s="1"/>
  <c r="R124" i="1"/>
  <c r="R123" i="1" s="1"/>
  <c r="R327" i="1"/>
  <c r="R326" i="1" s="1"/>
  <c r="R317" i="1"/>
  <c r="R316" i="1" s="1"/>
  <c r="R315" i="1" s="1"/>
  <c r="R314" i="1" s="1"/>
  <c r="R313" i="1" s="1"/>
  <c r="R312" i="1" s="1"/>
  <c r="R318" i="1"/>
  <c r="R302" i="1"/>
  <c r="R299" i="1"/>
  <c r="R309" i="1"/>
  <c r="R308" i="1" s="1"/>
  <c r="R88" i="1"/>
  <c r="R87" i="1"/>
  <c r="R86" i="1" s="1"/>
  <c r="R85" i="1" s="1"/>
  <c r="R92" i="1"/>
  <c r="R91" i="1"/>
  <c r="R90" i="1" s="1"/>
  <c r="R89" i="1" s="1"/>
  <c r="R96" i="1"/>
  <c r="R95" i="1"/>
  <c r="R94" i="1" s="1"/>
  <c r="R93" i="1" s="1"/>
  <c r="R103" i="1"/>
  <c r="R102" i="1"/>
  <c r="R101" i="1" s="1"/>
  <c r="R100" i="1" s="1"/>
  <c r="R99" i="1" s="1"/>
  <c r="R98" i="1" s="1"/>
  <c r="R152" i="1"/>
  <c r="R149" i="1"/>
  <c r="R166" i="1"/>
  <c r="R227" i="1"/>
  <c r="R226" i="1" s="1"/>
  <c r="R231" i="1"/>
  <c r="R230" i="1" s="1"/>
  <c r="R241" i="1"/>
  <c r="R240" i="1"/>
  <c r="R239" i="1" s="1"/>
  <c r="R238" i="1" s="1"/>
  <c r="R237" i="1" s="1"/>
  <c r="R245" i="1"/>
  <c r="R244" i="1" s="1"/>
  <c r="R250" i="1"/>
  <c r="R249" i="1" s="1"/>
  <c r="R248" i="1" s="1"/>
  <c r="R252" i="1"/>
  <c r="R254" i="1"/>
  <c r="R255" i="1"/>
  <c r="R253" i="1"/>
  <c r="R258" i="1"/>
  <c r="R257" i="1"/>
  <c r="R256" i="1" s="1"/>
  <c r="R264" i="1"/>
  <c r="R261" i="1" s="1"/>
  <c r="R266" i="1"/>
  <c r="R265" i="1"/>
  <c r="R176" i="1"/>
  <c r="R175" i="1"/>
  <c r="R174" i="1" s="1"/>
  <c r="R173" i="1" s="1"/>
  <c r="R172" i="1" s="1"/>
  <c r="R170" i="1" s="1"/>
  <c r="T196" i="1"/>
  <c r="R196" i="1" s="1"/>
  <c r="R195" i="1" s="1"/>
  <c r="R194" i="1" s="1"/>
  <c r="R193" i="1" s="1"/>
  <c r="U196" i="1"/>
  <c r="R349" i="1"/>
  <c r="R350" i="1"/>
  <c r="R348" i="1"/>
  <c r="R351" i="1"/>
  <c r="R347" i="1"/>
  <c r="R353" i="1"/>
  <c r="R354" i="1"/>
  <c r="R352" i="1" s="1"/>
  <c r="R346" i="1" s="1"/>
  <c r="R345" i="1" s="1"/>
  <c r="R343" i="1" s="1"/>
  <c r="R362" i="1"/>
  <c r="R361" i="1"/>
  <c r="R360" i="1" s="1"/>
  <c r="R359" i="1" s="1"/>
  <c r="R358" i="1" s="1"/>
  <c r="R357" i="1" s="1"/>
  <c r="R356" i="1" s="1"/>
  <c r="R366" i="1"/>
  <c r="R365" i="1" s="1"/>
  <c r="R364" i="1" s="1"/>
  <c r="S340" i="1"/>
  <c r="U340" i="1"/>
  <c r="S109" i="1"/>
  <c r="S132" i="1"/>
  <c r="S125" i="1" s="1"/>
  <c r="S120" i="1"/>
  <c r="S119" i="1"/>
  <c r="S123" i="1"/>
  <c r="S118" i="1"/>
  <c r="S87" i="1"/>
  <c r="S86" i="1"/>
  <c r="S85" i="1" s="1"/>
  <c r="S91" i="1"/>
  <c r="S90" i="1" s="1"/>
  <c r="S89" i="1" s="1"/>
  <c r="S95" i="1"/>
  <c r="S94" i="1"/>
  <c r="S93" i="1" s="1"/>
  <c r="S102" i="1"/>
  <c r="S101" i="1" s="1"/>
  <c r="S100" i="1" s="1"/>
  <c r="S99" i="1" s="1"/>
  <c r="S98" i="1" s="1"/>
  <c r="S226" i="1"/>
  <c r="S230" i="1"/>
  <c r="S225" i="1" s="1"/>
  <c r="S224" i="1" s="1"/>
  <c r="S223" i="1" s="1"/>
  <c r="S240" i="1"/>
  <c r="S239" i="1" s="1"/>
  <c r="S238" i="1" s="1"/>
  <c r="S237" i="1" s="1"/>
  <c r="S244" i="1"/>
  <c r="S253" i="1"/>
  <c r="S257" i="1"/>
  <c r="S256" i="1" s="1"/>
  <c r="S265" i="1"/>
  <c r="S260" i="1" s="1"/>
  <c r="S259" i="1" s="1"/>
  <c r="S175" i="1"/>
  <c r="S174" i="1"/>
  <c r="S173" i="1" s="1"/>
  <c r="S172" i="1" s="1"/>
  <c r="S170" i="1" s="1"/>
  <c r="S348" i="1"/>
  <c r="S347" i="1"/>
  <c r="S352" i="1"/>
  <c r="S346" i="1"/>
  <c r="S345" i="1" s="1"/>
  <c r="S343" i="1" s="1"/>
  <c r="S362" i="1"/>
  <c r="S361" i="1"/>
  <c r="S360" i="1" s="1"/>
  <c r="S359" i="1" s="1"/>
  <c r="S358" i="1" s="1"/>
  <c r="S357" i="1" s="1"/>
  <c r="S356" i="1" s="1"/>
  <c r="S366" i="1"/>
  <c r="S365" i="1" s="1"/>
  <c r="S364" i="1" s="1"/>
  <c r="S339" i="1"/>
  <c r="S338" i="1"/>
  <c r="S337" i="1" s="1"/>
  <c r="T109" i="1"/>
  <c r="T132" i="1"/>
  <c r="T125" i="1" s="1"/>
  <c r="T120" i="1"/>
  <c r="T119" i="1" s="1"/>
  <c r="T118" i="1" s="1"/>
  <c r="T123" i="1"/>
  <c r="T14" i="1"/>
  <c r="T12" i="1" s="1"/>
  <c r="T87" i="1"/>
  <c r="T86" i="1" s="1"/>
  <c r="T85" i="1" s="1"/>
  <c r="T91" i="1"/>
  <c r="T90" i="1"/>
  <c r="T89" i="1" s="1"/>
  <c r="T95" i="1"/>
  <c r="T94" i="1" s="1"/>
  <c r="T93" i="1" s="1"/>
  <c r="T102" i="1"/>
  <c r="T101" i="1"/>
  <c r="T100" i="1" s="1"/>
  <c r="T99" i="1" s="1"/>
  <c r="T98" i="1" s="1"/>
  <c r="T148" i="1"/>
  <c r="T147" i="1" s="1"/>
  <c r="T146" i="1" s="1"/>
  <c r="T145" i="1" s="1"/>
  <c r="T144" i="1" s="1"/>
  <c r="T143" i="1" s="1"/>
  <c r="T226" i="1"/>
  <c r="T230" i="1"/>
  <c r="T225" i="1"/>
  <c r="T224" i="1" s="1"/>
  <c r="T223" i="1" s="1"/>
  <c r="T240" i="1"/>
  <c r="T239" i="1"/>
  <c r="T244" i="1"/>
  <c r="T238" i="1"/>
  <c r="T237" i="1" s="1"/>
  <c r="T253" i="1"/>
  <c r="T257" i="1"/>
  <c r="T256" i="1"/>
  <c r="T265" i="1"/>
  <c r="T260" i="1" s="1"/>
  <c r="T259" i="1" s="1"/>
  <c r="T175" i="1"/>
  <c r="T174" i="1" s="1"/>
  <c r="T173" i="1" s="1"/>
  <c r="T172" i="1" s="1"/>
  <c r="T195" i="1"/>
  <c r="T194" i="1" s="1"/>
  <c r="T193" i="1" s="1"/>
  <c r="T326" i="1"/>
  <c r="T316" i="1" s="1"/>
  <c r="T315" i="1" s="1"/>
  <c r="T314" i="1" s="1"/>
  <c r="T313" i="1" s="1"/>
  <c r="T312" i="1" s="1"/>
  <c r="T348" i="1"/>
  <c r="T347" i="1"/>
  <c r="T352" i="1"/>
  <c r="T346" i="1"/>
  <c r="T345" i="1" s="1"/>
  <c r="T343" i="1" s="1"/>
  <c r="T362" i="1"/>
  <c r="T361" i="1"/>
  <c r="T360" i="1" s="1"/>
  <c r="T366" i="1"/>
  <c r="T365" i="1" s="1"/>
  <c r="T364" i="1" s="1"/>
  <c r="U109" i="1"/>
  <c r="U120" i="1"/>
  <c r="U119" i="1" s="1"/>
  <c r="U118" i="1" s="1"/>
  <c r="U123" i="1"/>
  <c r="U320" i="1"/>
  <c r="U316" i="1" s="1"/>
  <c r="U315" i="1" s="1"/>
  <c r="U314" i="1" s="1"/>
  <c r="U313" i="1" s="1"/>
  <c r="U312" i="1" s="1"/>
  <c r="U308" i="1"/>
  <c r="U14" i="1"/>
  <c r="U12" i="1" s="1"/>
  <c r="U21" i="1"/>
  <c r="U20" i="1" s="1"/>
  <c r="U87" i="1"/>
  <c r="U86" i="1" s="1"/>
  <c r="U85" i="1" s="1"/>
  <c r="U91" i="1"/>
  <c r="U90" i="1"/>
  <c r="U89" i="1" s="1"/>
  <c r="U95" i="1"/>
  <c r="U94" i="1" s="1"/>
  <c r="U93" i="1" s="1"/>
  <c r="U102" i="1"/>
  <c r="U101" i="1"/>
  <c r="U100" i="1" s="1"/>
  <c r="U99" i="1" s="1"/>
  <c r="U98" i="1" s="1"/>
  <c r="U148" i="1"/>
  <c r="U147" i="1" s="1"/>
  <c r="U146" i="1" s="1"/>
  <c r="U145" i="1" s="1"/>
  <c r="U144" i="1" s="1"/>
  <c r="U143" i="1" s="1"/>
  <c r="U226" i="1"/>
  <c r="U230" i="1"/>
  <c r="U225" i="1"/>
  <c r="U224" i="1" s="1"/>
  <c r="U223" i="1" s="1"/>
  <c r="U240" i="1"/>
  <c r="U239" i="1"/>
  <c r="U244" i="1"/>
  <c r="U238" i="1"/>
  <c r="U237" i="1" s="1"/>
  <c r="U249" i="1"/>
  <c r="U248" i="1" s="1"/>
  <c r="U247" i="1" s="1"/>
  <c r="U253" i="1"/>
  <c r="U257" i="1"/>
  <c r="U256" i="1" s="1"/>
  <c r="U265" i="1"/>
  <c r="U260" i="1" s="1"/>
  <c r="U259" i="1" s="1"/>
  <c r="U175" i="1"/>
  <c r="U174" i="1" s="1"/>
  <c r="U173" i="1" s="1"/>
  <c r="U172" i="1" s="1"/>
  <c r="U170" i="1" s="1"/>
  <c r="U195" i="1"/>
  <c r="U194" i="1" s="1"/>
  <c r="U193" i="1" s="1"/>
  <c r="U348" i="1"/>
  <c r="U347" i="1" s="1"/>
  <c r="U346" i="1" s="1"/>
  <c r="U345" i="1" s="1"/>
  <c r="U343" i="1" s="1"/>
  <c r="U352" i="1"/>
  <c r="U362" i="1"/>
  <c r="U361" i="1" s="1"/>
  <c r="U360" i="1" s="1"/>
  <c r="U366" i="1"/>
  <c r="U365" i="1"/>
  <c r="U364" i="1" s="1"/>
  <c r="U339" i="1"/>
  <c r="U338" i="1" s="1"/>
  <c r="U337" i="1" s="1"/>
  <c r="V109" i="1"/>
  <c r="V129" i="1"/>
  <c r="V127" i="1" s="1"/>
  <c r="V126" i="1" s="1"/>
  <c r="V128" i="1"/>
  <c r="V133" i="1"/>
  <c r="V132" i="1" s="1"/>
  <c r="V121" i="1"/>
  <c r="V120" i="1" s="1"/>
  <c r="V119" i="1" s="1"/>
  <c r="V118" i="1" s="1"/>
  <c r="V124" i="1"/>
  <c r="V123" i="1"/>
  <c r="V327" i="1"/>
  <c r="V326" i="1" s="1"/>
  <c r="V317" i="1"/>
  <c r="V316" i="1" s="1"/>
  <c r="V315" i="1" s="1"/>
  <c r="V314" i="1" s="1"/>
  <c r="V313" i="1" s="1"/>
  <c r="V312" i="1" s="1"/>
  <c r="V305" i="1"/>
  <c r="V302" i="1"/>
  <c r="V298" i="1"/>
  <c r="V300" i="1"/>
  <c r="V307" i="1"/>
  <c r="V14" i="1"/>
  <c r="V12" i="1" s="1"/>
  <c r="V88" i="1"/>
  <c r="V87" i="1" s="1"/>
  <c r="V86" i="1" s="1"/>
  <c r="V85" i="1" s="1"/>
  <c r="V92" i="1"/>
  <c r="V91" i="1" s="1"/>
  <c r="V90" i="1" s="1"/>
  <c r="V89" i="1" s="1"/>
  <c r="V96" i="1"/>
  <c r="V95" i="1" s="1"/>
  <c r="V94" i="1" s="1"/>
  <c r="V93" i="1" s="1"/>
  <c r="V103" i="1"/>
  <c r="V102" i="1" s="1"/>
  <c r="V101" i="1" s="1"/>
  <c r="V100" i="1" s="1"/>
  <c r="V99" i="1" s="1"/>
  <c r="V98" i="1" s="1"/>
  <c r="V152" i="1"/>
  <c r="V150" i="1"/>
  <c r="I150" i="1" s="1"/>
  <c r="V165" i="1"/>
  <c r="V149" i="1"/>
  <c r="V148" i="1"/>
  <c r="V147" i="1" s="1"/>
  <c r="V167" i="1"/>
  <c r="V166" i="1" s="1"/>
  <c r="V227" i="1"/>
  <c r="V226" i="1" s="1"/>
  <c r="V231" i="1"/>
  <c r="V230" i="1" s="1"/>
  <c r="V241" i="1"/>
  <c r="V240" i="1"/>
  <c r="V239" i="1" s="1"/>
  <c r="V238" i="1" s="1"/>
  <c r="V237" i="1" s="1"/>
  <c r="V245" i="1"/>
  <c r="V244" i="1" s="1"/>
  <c r="V251" i="1"/>
  <c r="V249" i="1" s="1"/>
  <c r="V248" i="1" s="1"/>
  <c r="V250" i="1"/>
  <c r="V252" i="1"/>
  <c r="V254" i="1"/>
  <c r="V255" i="1"/>
  <c r="V253" i="1" s="1"/>
  <c r="V258" i="1"/>
  <c r="V257" i="1"/>
  <c r="V256" i="1" s="1"/>
  <c r="V265" i="1"/>
  <c r="V176" i="1"/>
  <c r="V175" i="1" s="1"/>
  <c r="V174" i="1" s="1"/>
  <c r="V173" i="1" s="1"/>
  <c r="V172" i="1" s="1"/>
  <c r="W196" i="1"/>
  <c r="X196" i="1"/>
  <c r="Y196" i="1"/>
  <c r="V196" i="1"/>
  <c r="V195" i="1" s="1"/>
  <c r="V194" i="1" s="1"/>
  <c r="V193" i="1" s="1"/>
  <c r="V349" i="1"/>
  <c r="V350" i="1"/>
  <c r="V348" i="1" s="1"/>
  <c r="V347" i="1" s="1"/>
  <c r="V346" i="1" s="1"/>
  <c r="V345" i="1" s="1"/>
  <c r="V343" i="1" s="1"/>
  <c r="V351" i="1"/>
  <c r="V353" i="1"/>
  <c r="V354" i="1"/>
  <c r="V352" i="1"/>
  <c r="V362" i="1"/>
  <c r="V361" i="1" s="1"/>
  <c r="V360" i="1" s="1"/>
  <c r="V366" i="1"/>
  <c r="V365" i="1"/>
  <c r="V364" i="1" s="1"/>
  <c r="W340" i="1"/>
  <c r="V340" i="1" s="1"/>
  <c r="V339" i="1" s="1"/>
  <c r="V338" i="1" s="1"/>
  <c r="V337" i="1" s="1"/>
  <c r="X340" i="1"/>
  <c r="Y340" i="1"/>
  <c r="W109" i="1"/>
  <c r="W132" i="1"/>
  <c r="W123" i="1"/>
  <c r="W14" i="1"/>
  <c r="W12" i="1" s="1"/>
  <c r="W21" i="1"/>
  <c r="W20" i="1" s="1"/>
  <c r="W87" i="1"/>
  <c r="W86" i="1" s="1"/>
  <c r="W85" i="1" s="1"/>
  <c r="W91" i="1"/>
  <c r="W90" i="1"/>
  <c r="W89" i="1" s="1"/>
  <c r="W95" i="1"/>
  <c r="W94" i="1" s="1"/>
  <c r="W93" i="1" s="1"/>
  <c r="W102" i="1"/>
  <c r="W101" i="1"/>
  <c r="W100" i="1" s="1"/>
  <c r="W99" i="1" s="1"/>
  <c r="W98" i="1" s="1"/>
  <c r="W148" i="1"/>
  <c r="W147" i="1" s="1"/>
  <c r="W146" i="1" s="1"/>
  <c r="W145" i="1" s="1"/>
  <c r="W144" i="1" s="1"/>
  <c r="W143" i="1" s="1"/>
  <c r="W226" i="1"/>
  <c r="W230" i="1"/>
  <c r="W225" i="1"/>
  <c r="W224" i="1" s="1"/>
  <c r="W223" i="1" s="1"/>
  <c r="W240" i="1"/>
  <c r="W239" i="1"/>
  <c r="W244" i="1"/>
  <c r="W238" i="1"/>
  <c r="W237" i="1" s="1"/>
  <c r="W249" i="1"/>
  <c r="W248" i="1" s="1"/>
  <c r="W247" i="1" s="1"/>
  <c r="W253" i="1"/>
  <c r="W257" i="1"/>
  <c r="W256" i="1" s="1"/>
  <c r="W265" i="1"/>
  <c r="W175" i="1"/>
  <c r="W174" i="1" s="1"/>
  <c r="W173" i="1" s="1"/>
  <c r="W172" i="1" s="1"/>
  <c r="W170" i="1" s="1"/>
  <c r="W195" i="1"/>
  <c r="W194" i="1" s="1"/>
  <c r="W193" i="1" s="1"/>
  <c r="W348" i="1"/>
  <c r="W347" i="1" s="1"/>
  <c r="W346" i="1" s="1"/>
  <c r="W345" i="1" s="1"/>
  <c r="W343" i="1" s="1"/>
  <c r="W352" i="1"/>
  <c r="W362" i="1"/>
  <c r="W361" i="1" s="1"/>
  <c r="W360" i="1" s="1"/>
  <c r="W366" i="1"/>
  <c r="W365" i="1"/>
  <c r="W364" i="1" s="1"/>
  <c r="W339" i="1"/>
  <c r="W338" i="1" s="1"/>
  <c r="W337" i="1"/>
  <c r="X109" i="1"/>
  <c r="X132" i="1"/>
  <c r="X120" i="1"/>
  <c r="X119" i="1"/>
  <c r="X123" i="1"/>
  <c r="X118" i="1"/>
  <c r="X14" i="1"/>
  <c r="X12" i="1"/>
  <c r="X21" i="1"/>
  <c r="X20" i="1"/>
  <c r="X87" i="1"/>
  <c r="X86" i="1"/>
  <c r="X85" i="1" s="1"/>
  <c r="X91" i="1"/>
  <c r="X90" i="1" s="1"/>
  <c r="X89" i="1" s="1"/>
  <c r="X84" i="1" s="1"/>
  <c r="X83" i="1" s="1"/>
  <c r="X95" i="1"/>
  <c r="X94" i="1"/>
  <c r="X93" i="1" s="1"/>
  <c r="X102" i="1"/>
  <c r="X101" i="1" s="1"/>
  <c r="X100" i="1"/>
  <c r="X99" i="1" s="1"/>
  <c r="X98" i="1" s="1"/>
  <c r="X148" i="1"/>
  <c r="X147" i="1"/>
  <c r="X166" i="1"/>
  <c r="X146" i="1"/>
  <c r="X145" i="1" s="1"/>
  <c r="X144" i="1"/>
  <c r="X143" i="1" s="1"/>
  <c r="X226" i="1"/>
  <c r="X230" i="1"/>
  <c r="X225" i="1"/>
  <c r="X224" i="1" s="1"/>
  <c r="X223" i="1"/>
  <c r="X240" i="1"/>
  <c r="X239" i="1"/>
  <c r="X244" i="1"/>
  <c r="X238" i="1"/>
  <c r="X237" i="1" s="1"/>
  <c r="X249" i="1"/>
  <c r="X248" i="1" s="1"/>
  <c r="X253" i="1"/>
  <c r="X257" i="1"/>
  <c r="X256" i="1" s="1"/>
  <c r="X265" i="1"/>
  <c r="X175" i="1"/>
  <c r="X174" i="1" s="1"/>
  <c r="X173" i="1" s="1"/>
  <c r="X172" i="1" s="1"/>
  <c r="X195" i="1"/>
  <c r="X194" i="1" s="1"/>
  <c r="X193" i="1" s="1"/>
  <c r="X348" i="1"/>
  <c r="X347" i="1" s="1"/>
  <c r="X346" i="1" s="1"/>
  <c r="X352" i="1"/>
  <c r="X345" i="1"/>
  <c r="X343" i="1" s="1"/>
  <c r="X362" i="1"/>
  <c r="X361" i="1" s="1"/>
  <c r="X360" i="1"/>
  <c r="X359" i="1" s="1"/>
  <c r="X358" i="1" s="1"/>
  <c r="X357" i="1" s="1"/>
  <c r="X356" i="1" s="1"/>
  <c r="X366" i="1"/>
  <c r="X365" i="1"/>
  <c r="X364" i="1" s="1"/>
  <c r="X339" i="1"/>
  <c r="X338" i="1" s="1"/>
  <c r="X337" i="1"/>
  <c r="Y109" i="1"/>
  <c r="Y132" i="1"/>
  <c r="Y120" i="1"/>
  <c r="Y119" i="1"/>
  <c r="Y123" i="1"/>
  <c r="Y118" i="1"/>
  <c r="Y326" i="1"/>
  <c r="Y320" i="1"/>
  <c r="Y14" i="1"/>
  <c r="Y12" i="1" s="1"/>
  <c r="Y21" i="1"/>
  <c r="Y20" i="1" s="1"/>
  <c r="Y87" i="1"/>
  <c r="Y86" i="1" s="1"/>
  <c r="Y85" i="1" s="1"/>
  <c r="Y91" i="1"/>
  <c r="Y90" i="1"/>
  <c r="Y89" i="1" s="1"/>
  <c r="Y95" i="1"/>
  <c r="Y94" i="1" s="1"/>
  <c r="Y93" i="1" s="1"/>
  <c r="Y102" i="1"/>
  <c r="Y101" i="1"/>
  <c r="Y100" i="1" s="1"/>
  <c r="Y99" i="1" s="1"/>
  <c r="Y98" i="1" s="1"/>
  <c r="Y148" i="1"/>
  <c r="Y147" i="1" s="1"/>
  <c r="Y146" i="1" s="1"/>
  <c r="Y145" i="1" s="1"/>
  <c r="Y144" i="1" s="1"/>
  <c r="Y143" i="1" s="1"/>
  <c r="Y226" i="1"/>
  <c r="Y230" i="1"/>
  <c r="Y225" i="1"/>
  <c r="Y224" i="1" s="1"/>
  <c r="Y223" i="1" s="1"/>
  <c r="Y240" i="1"/>
  <c r="Y239" i="1"/>
  <c r="Y244" i="1"/>
  <c r="Y238" i="1"/>
  <c r="Y237" i="1" s="1"/>
  <c r="Y249" i="1"/>
  <c r="Y248" i="1" s="1"/>
  <c r="Y247" i="1" s="1"/>
  <c r="Y253" i="1"/>
  <c r="Y257" i="1"/>
  <c r="Y256" i="1" s="1"/>
  <c r="Y265" i="1"/>
  <c r="Y260" i="1" s="1"/>
  <c r="Y259" i="1" s="1"/>
  <c r="Y175" i="1"/>
  <c r="Y174" i="1" s="1"/>
  <c r="Y173" i="1" s="1"/>
  <c r="Y172" i="1" s="1"/>
  <c r="Y170" i="1" s="1"/>
  <c r="Y195" i="1"/>
  <c r="Y194" i="1" s="1"/>
  <c r="Y193" i="1" s="1"/>
  <c r="Y352" i="1"/>
  <c r="Y346" i="1" s="1"/>
  <c r="Y345" i="1" s="1"/>
  <c r="Y343" i="1" s="1"/>
  <c r="Y344" i="1" s="1"/>
  <c r="Y362" i="1"/>
  <c r="Y361" i="1" s="1"/>
  <c r="Y360" i="1" s="1"/>
  <c r="Y366" i="1"/>
  <c r="Y365" i="1"/>
  <c r="Y364" i="1" s="1"/>
  <c r="Y339" i="1"/>
  <c r="Y338" i="1" s="1"/>
  <c r="Y337" i="1" s="1"/>
  <c r="I129" i="1"/>
  <c r="I128" i="1"/>
  <c r="I131" i="1"/>
  <c r="I121" i="1"/>
  <c r="I124" i="1"/>
  <c r="I123" i="1"/>
  <c r="I327" i="1"/>
  <c r="I317" i="1"/>
  <c r="I318" i="1"/>
  <c r="I321" i="1"/>
  <c r="I322" i="1"/>
  <c r="I323" i="1"/>
  <c r="I325" i="1"/>
  <c r="I304" i="1"/>
  <c r="I302" i="1"/>
  <c r="I299" i="1"/>
  <c r="I307" i="1"/>
  <c r="I309" i="1"/>
  <c r="I96" i="1"/>
  <c r="I95" i="1"/>
  <c r="I94" i="1" s="1"/>
  <c r="I93" i="1" s="1"/>
  <c r="I103" i="1"/>
  <c r="I102" i="1"/>
  <c r="I101" i="1" s="1"/>
  <c r="I100" i="1" s="1"/>
  <c r="I99" i="1" s="1"/>
  <c r="I98" i="1" s="1"/>
  <c r="I149" i="1"/>
  <c r="I148" i="1" s="1"/>
  <c r="I147" i="1" s="1"/>
  <c r="I165" i="1"/>
  <c r="I167" i="1"/>
  <c r="I166" i="1" s="1"/>
  <c r="I227" i="1"/>
  <c r="I226" i="1" s="1"/>
  <c r="I225" i="1" s="1"/>
  <c r="I224" i="1" s="1"/>
  <c r="I223" i="1" s="1"/>
  <c r="I228" i="1"/>
  <c r="I229" i="1"/>
  <c r="I231" i="1"/>
  <c r="I230" i="1" s="1"/>
  <c r="I242" i="1"/>
  <c r="I241" i="1"/>
  <c r="I240" i="1" s="1"/>
  <c r="I239" i="1" s="1"/>
  <c r="I243" i="1"/>
  <c r="I245" i="1"/>
  <c r="I244" i="1" s="1"/>
  <c r="I250" i="1"/>
  <c r="I254" i="1"/>
  <c r="I255" i="1"/>
  <c r="I253" i="1" s="1"/>
  <c r="I264" i="1"/>
  <c r="I266" i="1"/>
  <c r="I265" i="1"/>
  <c r="I176" i="1"/>
  <c r="I175" i="1"/>
  <c r="I174" i="1" s="1"/>
  <c r="I173" i="1" s="1"/>
  <c r="I172" i="1" s="1"/>
  <c r="V197" i="1"/>
  <c r="N349" i="1"/>
  <c r="I349" i="1"/>
  <c r="I348" i="1" s="1"/>
  <c r="N350" i="1"/>
  <c r="I350" i="1"/>
  <c r="I353" i="1"/>
  <c r="I354" i="1"/>
  <c r="I352" i="1"/>
  <c r="I362" i="1"/>
  <c r="I361" i="1"/>
  <c r="I360" i="1" s="1"/>
  <c r="I366" i="1"/>
  <c r="I365" i="1" s="1"/>
  <c r="I364" i="1" s="1"/>
  <c r="Z16" i="1"/>
  <c r="Z14" i="1"/>
  <c r="Z12" i="1" s="1"/>
  <c r="Z22" i="1"/>
  <c r="Z21" i="1" s="1"/>
  <c r="Z20" i="1" s="1"/>
  <c r="Z87" i="1"/>
  <c r="Z86" i="1"/>
  <c r="Z85" i="1" s="1"/>
  <c r="Z91" i="1"/>
  <c r="Z90" i="1" s="1"/>
  <c r="Z89" i="1" s="1"/>
  <c r="Z95" i="1"/>
  <c r="Z94" i="1"/>
  <c r="Z93" i="1" s="1"/>
  <c r="Z102" i="1"/>
  <c r="Z101" i="1" s="1"/>
  <c r="Z100" i="1" s="1"/>
  <c r="Z99" i="1" s="1"/>
  <c r="Z98" i="1" s="1"/>
  <c r="Z80" i="1"/>
  <c r="Z78" i="1"/>
  <c r="Z77" i="1" s="1"/>
  <c r="Z76" i="1" s="1"/>
  <c r="Z109" i="1"/>
  <c r="Z112" i="1"/>
  <c r="Z120" i="1"/>
  <c r="Z119" i="1" s="1"/>
  <c r="Z118" i="1" s="1"/>
  <c r="Z123" i="1"/>
  <c r="Z127" i="1"/>
  <c r="Z126" i="1" s="1"/>
  <c r="Z125" i="1" s="1"/>
  <c r="Z132" i="1"/>
  <c r="Z148" i="1"/>
  <c r="Z147" i="1"/>
  <c r="Z146" i="1" s="1"/>
  <c r="Z145" i="1" s="1"/>
  <c r="Z144" i="1" s="1"/>
  <c r="Z143" i="1" s="1"/>
  <c r="Z221" i="1"/>
  <c r="Z220" i="1"/>
  <c r="Z219" i="1" s="1"/>
  <c r="Z218" i="1" s="1"/>
  <c r="Z226" i="1"/>
  <c r="Z225" i="1"/>
  <c r="Z224" i="1" s="1"/>
  <c r="Z223" i="1" s="1"/>
  <c r="Z240" i="1"/>
  <c r="Z239" i="1"/>
  <c r="Z244" i="1"/>
  <c r="Z238" i="1"/>
  <c r="Z237" i="1" s="1"/>
  <c r="Z249" i="1"/>
  <c r="Z248" i="1" s="1"/>
  <c r="Z247" i="1" s="1"/>
  <c r="Z253" i="1"/>
  <c r="Z257" i="1"/>
  <c r="Z256" i="1" s="1"/>
  <c r="Z261" i="1"/>
  <c r="Z265" i="1"/>
  <c r="Z260" i="1" s="1"/>
  <c r="Z259" i="1" s="1"/>
  <c r="Z175" i="1"/>
  <c r="Z174" i="1" s="1"/>
  <c r="Z173" i="1" s="1"/>
  <c r="Z172" i="1" s="1"/>
  <c r="Z170" i="1" s="1"/>
  <c r="Z301" i="1"/>
  <c r="Z297" i="1" s="1"/>
  <c r="Z320" i="1"/>
  <c r="Z326" i="1"/>
  <c r="Z316" i="1" s="1"/>
  <c r="Z315" i="1" s="1"/>
  <c r="Z314" i="1" s="1"/>
  <c r="Z313" i="1" s="1"/>
  <c r="Z312" i="1" s="1"/>
  <c r="Z347" i="1"/>
  <c r="Z352" i="1"/>
  <c r="Z346" i="1"/>
  <c r="Z345" i="1" s="1"/>
  <c r="Z343" i="1" s="1"/>
  <c r="Z344" i="1" s="1"/>
  <c r="Z362" i="1"/>
  <c r="Z361" i="1"/>
  <c r="Z360" i="1" s="1"/>
  <c r="Z359" i="1" s="1"/>
  <c r="Z358" i="1" s="1"/>
  <c r="Z357" i="1" s="1"/>
  <c r="Z356" i="1" s="1"/>
  <c r="Z139" i="1"/>
  <c r="Z138" i="1" s="1"/>
  <c r="Z137" i="1" s="1"/>
  <c r="Z136" i="1" s="1"/>
  <c r="AA16" i="1"/>
  <c r="AA14" i="1" s="1"/>
  <c r="AA12" i="1" s="1"/>
  <c r="AA22" i="1"/>
  <c r="AA21" i="1"/>
  <c r="AA20" i="1" s="1"/>
  <c r="AA87" i="1"/>
  <c r="AA86" i="1" s="1"/>
  <c r="AA85" i="1" s="1"/>
  <c r="AA91" i="1"/>
  <c r="AA90" i="1"/>
  <c r="AA89" i="1" s="1"/>
  <c r="AA95" i="1"/>
  <c r="AA94" i="1" s="1"/>
  <c r="AA93" i="1" s="1"/>
  <c r="AA102" i="1"/>
  <c r="AA101" i="1"/>
  <c r="AA100" i="1" s="1"/>
  <c r="AA99" i="1" s="1"/>
  <c r="AA98" i="1" s="1"/>
  <c r="AA80" i="1"/>
  <c r="AA78" i="1" s="1"/>
  <c r="AA77" i="1" s="1"/>
  <c r="AA76" i="1" s="1"/>
  <c r="AA109" i="1"/>
  <c r="AA112" i="1"/>
  <c r="AA108" i="1" s="1"/>
  <c r="AA107" i="1" s="1"/>
  <c r="AA106" i="1" s="1"/>
  <c r="AA120" i="1"/>
  <c r="AA119" i="1"/>
  <c r="AA123" i="1"/>
  <c r="AA118" i="1"/>
  <c r="AA127" i="1"/>
  <c r="AA126" i="1"/>
  <c r="AA132" i="1"/>
  <c r="AA125" i="1"/>
  <c r="AA148" i="1"/>
  <c r="AA147" i="1" s="1"/>
  <c r="AA146" i="1" s="1"/>
  <c r="AA145" i="1" s="1"/>
  <c r="AA144" i="1" s="1"/>
  <c r="AA143" i="1" s="1"/>
  <c r="AA221" i="1"/>
  <c r="AA220" i="1" s="1"/>
  <c r="AA219" i="1" s="1"/>
  <c r="AA218" i="1" s="1"/>
  <c r="AA226" i="1"/>
  <c r="AA225" i="1" s="1"/>
  <c r="AA224" i="1" s="1"/>
  <c r="AA223" i="1" s="1"/>
  <c r="AA240" i="1"/>
  <c r="AA239" i="1" s="1"/>
  <c r="AA238" i="1" s="1"/>
  <c r="AA237" i="1" s="1"/>
  <c r="AA244" i="1"/>
  <c r="AA249" i="1"/>
  <c r="AA248" i="1"/>
  <c r="AA253" i="1"/>
  <c r="AA247" i="1"/>
  <c r="AA246" i="1" s="1"/>
  <c r="AA257" i="1"/>
  <c r="AA256" i="1"/>
  <c r="AA261" i="1"/>
  <c r="AA265" i="1"/>
  <c r="AA260" i="1"/>
  <c r="AA259" i="1" s="1"/>
  <c r="AA175" i="1"/>
  <c r="AA174" i="1"/>
  <c r="AA173" i="1" s="1"/>
  <c r="AA172" i="1" s="1"/>
  <c r="AA170" i="1" s="1"/>
  <c r="AA301" i="1"/>
  <c r="AA297" i="1"/>
  <c r="AA293" i="1" s="1"/>
  <c r="AA276" i="1" s="1"/>
  <c r="AA320" i="1"/>
  <c r="AA326" i="1"/>
  <c r="AA316" i="1"/>
  <c r="AA315" i="1" s="1"/>
  <c r="AA314" i="1" s="1"/>
  <c r="AA313" i="1" s="1"/>
  <c r="AA312" i="1" s="1"/>
  <c r="AA347" i="1"/>
  <c r="AA352" i="1"/>
  <c r="AA346" i="1" s="1"/>
  <c r="AA345" i="1" s="1"/>
  <c r="AA343" i="1" s="1"/>
  <c r="AA344" i="1" s="1"/>
  <c r="AA362" i="1"/>
  <c r="AA361" i="1" s="1"/>
  <c r="AA360" i="1" s="1"/>
  <c r="AA359" i="1" s="1"/>
  <c r="AA358" i="1" s="1"/>
  <c r="AA357" i="1" s="1"/>
  <c r="AA356" i="1" s="1"/>
  <c r="AA139" i="1"/>
  <c r="AA138" i="1"/>
  <c r="AA137" i="1" s="1"/>
  <c r="AA136" i="1" s="1"/>
  <c r="V192" i="1"/>
  <c r="R192" i="1"/>
  <c r="AA192" i="1"/>
  <c r="Z192" i="1"/>
  <c r="W192" i="1"/>
  <c r="U192" i="1"/>
  <c r="T192" i="1"/>
  <c r="S192" i="1"/>
  <c r="Q192" i="1"/>
  <c r="P192" i="1"/>
  <c r="O192" i="1"/>
  <c r="L192" i="1"/>
  <c r="M192" i="1"/>
  <c r="K192" i="1"/>
  <c r="J192" i="1"/>
  <c r="Z191" i="1"/>
  <c r="AA191" i="1"/>
  <c r="W191" i="1"/>
  <c r="V191" i="1"/>
  <c r="T191" i="1"/>
  <c r="U191" i="1"/>
  <c r="S191" i="1"/>
  <c r="R191" i="1"/>
  <c r="P191" i="1"/>
  <c r="Q191" i="1"/>
  <c r="O191" i="1"/>
  <c r="L191" i="1"/>
  <c r="M191" i="1"/>
  <c r="K191" i="1"/>
  <c r="J191" i="1"/>
  <c r="R24" i="1"/>
  <c r="R23" i="1" s="1"/>
  <c r="R40" i="1"/>
  <c r="R79" i="1"/>
  <c r="M50" i="2"/>
  <c r="M46" i="2" s="1"/>
  <c r="M45" i="2" s="1"/>
  <c r="M44" i="2" s="1"/>
  <c r="M52" i="2"/>
  <c r="M51" i="2" s="1"/>
  <c r="M13" i="2"/>
  <c r="M12" i="2" s="1"/>
  <c r="M11" i="2" s="1"/>
  <c r="M14" i="2"/>
  <c r="M17" i="2"/>
  <c r="M59" i="2"/>
  <c r="M58" i="2"/>
  <c r="M57" i="2" s="1"/>
  <c r="M56" i="2" s="1"/>
  <c r="M61" i="2"/>
  <c r="M60" i="2" s="1"/>
  <c r="M34" i="2"/>
  <c r="M33" i="2"/>
  <c r="M30" i="2" s="1"/>
  <c r="M32" i="2"/>
  <c r="M31" i="2"/>
  <c r="M29" i="2"/>
  <c r="M28" i="2" s="1"/>
  <c r="M27" i="2" s="1"/>
  <c r="M21" i="2"/>
  <c r="M20" i="2"/>
  <c r="M18" i="2" s="1"/>
  <c r="M19" i="2"/>
  <c r="M22" i="2"/>
  <c r="M25" i="2"/>
  <c r="M24" i="2" s="1"/>
  <c r="M23" i="2" s="1"/>
  <c r="P51" i="2"/>
  <c r="I19" i="2"/>
  <c r="Q19" i="2"/>
  <c r="E19" i="2"/>
  <c r="D19" i="2"/>
  <c r="D18" i="2" s="1"/>
  <c r="I20" i="2"/>
  <c r="Q20" i="2"/>
  <c r="E20" i="2"/>
  <c r="D20" i="2"/>
  <c r="I21" i="2"/>
  <c r="Q21" i="2"/>
  <c r="E21" i="2"/>
  <c r="D21" i="2"/>
  <c r="Q22" i="2"/>
  <c r="E22" i="2"/>
  <c r="I22" i="2"/>
  <c r="D22" i="2"/>
  <c r="I13" i="2"/>
  <c r="Q13" i="2"/>
  <c r="E13" i="2"/>
  <c r="D13" i="2" s="1"/>
  <c r="E14" i="2"/>
  <c r="D14" i="2" s="1"/>
  <c r="I14" i="2"/>
  <c r="Q14" i="2"/>
  <c r="E17" i="2"/>
  <c r="D17" i="2" s="1"/>
  <c r="I17" i="2"/>
  <c r="Q17" i="2"/>
  <c r="I29" i="2"/>
  <c r="Q29" i="2"/>
  <c r="E29" i="2"/>
  <c r="D29" i="2" s="1"/>
  <c r="D28" i="2" s="1"/>
  <c r="I32" i="2"/>
  <c r="Q32" i="2"/>
  <c r="E32" i="2"/>
  <c r="D32" i="2"/>
  <c r="D31" i="2" s="1"/>
  <c r="I34" i="2"/>
  <c r="Q34" i="2"/>
  <c r="E34" i="2"/>
  <c r="D34" i="2" s="1"/>
  <c r="D33" i="2" s="1"/>
  <c r="I50" i="2"/>
  <c r="Q50" i="2"/>
  <c r="E50" i="2"/>
  <c r="D50" i="2"/>
  <c r="D46" i="2" s="1"/>
  <c r="I52" i="2"/>
  <c r="Q52" i="2"/>
  <c r="E52" i="2"/>
  <c r="D52" i="2" s="1"/>
  <c r="D51" i="2" s="1"/>
  <c r="I59" i="2"/>
  <c r="Q59" i="2"/>
  <c r="E59" i="2"/>
  <c r="D59" i="2"/>
  <c r="D58" i="2" s="1"/>
  <c r="D57" i="2" s="1"/>
  <c r="E61" i="2"/>
  <c r="I61" i="2"/>
  <c r="Q61" i="2"/>
  <c r="D61" i="2"/>
  <c r="D60" i="2" s="1"/>
  <c r="E25" i="2"/>
  <c r="I25" i="2"/>
  <c r="Q25" i="2"/>
  <c r="D25" i="2"/>
  <c r="D24" i="2" s="1"/>
  <c r="D23" i="2" s="1"/>
  <c r="I78" i="2"/>
  <c r="M78" i="2"/>
  <c r="Q78" i="2"/>
  <c r="E78" i="2"/>
  <c r="D78" i="2"/>
  <c r="D77" i="2" s="1"/>
  <c r="D76" i="2" s="1"/>
  <c r="V335" i="1"/>
  <c r="R335" i="1"/>
  <c r="J335" i="1"/>
  <c r="I335" i="1" s="1"/>
  <c r="I334" i="1"/>
  <c r="I333" i="1"/>
  <c r="I332" i="1"/>
  <c r="V341" i="1"/>
  <c r="R341" i="1"/>
  <c r="N341" i="1"/>
  <c r="J341" i="1"/>
  <c r="I341" i="1"/>
  <c r="L213" i="1"/>
  <c r="M213" i="1"/>
  <c r="Q344" i="1"/>
  <c r="V87" i="2"/>
  <c r="V86" i="2"/>
  <c r="V84" i="2"/>
  <c r="V81" i="2"/>
  <c r="V77" i="2"/>
  <c r="V76" i="2"/>
  <c r="V68" i="2" s="1"/>
  <c r="V67" i="2" s="1"/>
  <c r="V18" i="2"/>
  <c r="V24" i="2"/>
  <c r="V23" i="2" s="1"/>
  <c r="V12" i="2"/>
  <c r="V11" i="2" s="1"/>
  <c r="V58" i="2"/>
  <c r="V57" i="2" s="1"/>
  <c r="V56" i="2" s="1"/>
  <c r="V51" i="2"/>
  <c r="V46" i="2"/>
  <c r="V45" i="2" s="1"/>
  <c r="V44" i="2" s="1"/>
  <c r="V33" i="2"/>
  <c r="V31" i="2"/>
  <c r="V30" i="2" s="1"/>
  <c r="V28" i="2"/>
  <c r="V27" i="2" s="1"/>
  <c r="U87" i="2"/>
  <c r="U86" i="2" s="1"/>
  <c r="U84" i="2"/>
  <c r="U81" i="2" s="1"/>
  <c r="U77" i="2"/>
  <c r="U76" i="2" s="1"/>
  <c r="U18" i="2"/>
  <c r="U24" i="2"/>
  <c r="U23" i="2"/>
  <c r="U12" i="2"/>
  <c r="U11" i="2"/>
  <c r="U58" i="2"/>
  <c r="U57" i="2"/>
  <c r="U56" i="2" s="1"/>
  <c r="U51" i="2"/>
  <c r="U46" i="2"/>
  <c r="U45" i="2"/>
  <c r="U44" i="2" s="1"/>
  <c r="U33" i="2"/>
  <c r="U31" i="2"/>
  <c r="U30" i="2"/>
  <c r="U28" i="2"/>
  <c r="U27" i="2"/>
  <c r="E60" i="2"/>
  <c r="E58" i="2"/>
  <c r="E57" i="2" s="1"/>
  <c r="E56" i="2" s="1"/>
  <c r="F60" i="2"/>
  <c r="F58" i="2"/>
  <c r="F57" i="2" s="1"/>
  <c r="F56" i="2" s="1"/>
  <c r="G60" i="2"/>
  <c r="G58" i="2"/>
  <c r="G57" i="2" s="1"/>
  <c r="G56" i="2" s="1"/>
  <c r="H60" i="2"/>
  <c r="H58" i="2"/>
  <c r="H57" i="2" s="1"/>
  <c r="H56" i="2" s="1"/>
  <c r="I60" i="2"/>
  <c r="I58" i="2"/>
  <c r="I57" i="2" s="1"/>
  <c r="I56" i="2" s="1"/>
  <c r="J60" i="2"/>
  <c r="J58" i="2"/>
  <c r="J57" i="2" s="1"/>
  <c r="J56" i="2" s="1"/>
  <c r="K60" i="2"/>
  <c r="K58" i="2"/>
  <c r="K57" i="2" s="1"/>
  <c r="K56" i="2" s="1"/>
  <c r="L60" i="2"/>
  <c r="L58" i="2"/>
  <c r="L57" i="2" s="1"/>
  <c r="L56" i="2" s="1"/>
  <c r="N60" i="2"/>
  <c r="N58" i="2"/>
  <c r="N57" i="2" s="1"/>
  <c r="N56" i="2" s="1"/>
  <c r="O60" i="2"/>
  <c r="O58" i="2"/>
  <c r="O57" i="2" s="1"/>
  <c r="O56" i="2" s="1"/>
  <c r="P60" i="2"/>
  <c r="P58" i="2"/>
  <c r="P57" i="2" s="1"/>
  <c r="P56" i="2" s="1"/>
  <c r="Q60" i="2"/>
  <c r="Q58" i="2"/>
  <c r="Q57" i="2" s="1"/>
  <c r="Q56" i="2" s="1"/>
  <c r="R60" i="2"/>
  <c r="R58" i="2"/>
  <c r="R57" i="2" s="1"/>
  <c r="R56" i="2" s="1"/>
  <c r="S60" i="2"/>
  <c r="S58" i="2"/>
  <c r="S57" i="2" s="1"/>
  <c r="S56" i="2" s="1"/>
  <c r="T60" i="2"/>
  <c r="T58" i="2"/>
  <c r="T57" i="2" s="1"/>
  <c r="T56" i="2" s="1"/>
  <c r="AA262" i="1"/>
  <c r="Z262" i="1"/>
  <c r="Y262" i="1"/>
  <c r="X262" i="1"/>
  <c r="W262" i="1"/>
  <c r="V262" i="1"/>
  <c r="U262" i="1"/>
  <c r="T262" i="1"/>
  <c r="S262" i="1"/>
  <c r="R262" i="1"/>
  <c r="Q262" i="1"/>
  <c r="P262" i="1"/>
  <c r="O262" i="1"/>
  <c r="N262" i="1"/>
  <c r="M262" i="1"/>
  <c r="L262" i="1"/>
  <c r="K262" i="1"/>
  <c r="J262" i="1"/>
  <c r="I262" i="1"/>
  <c r="Z283" i="1"/>
  <c r="Z282" i="1" s="1"/>
  <c r="Z281" i="1" s="1"/>
  <c r="Z280" i="1" s="1"/>
  <c r="Z279" i="1" s="1"/>
  <c r="Z290" i="1"/>
  <c r="Z289" i="1"/>
  <c r="Z288" i="1" s="1"/>
  <c r="Z287" i="1" s="1"/>
  <c r="Z286" i="1" s="1"/>
  <c r="AA283" i="1"/>
  <c r="AA282" i="1" s="1"/>
  <c r="AA281" i="1" s="1"/>
  <c r="AA280" i="1" s="1"/>
  <c r="AA279" i="1" s="1"/>
  <c r="AA290" i="1"/>
  <c r="AA289" i="1"/>
  <c r="AA288" i="1" s="1"/>
  <c r="AA287" i="1" s="1"/>
  <c r="AA286" i="1" s="1"/>
  <c r="S296" i="1"/>
  <c r="S295" i="1" s="1"/>
  <c r="S294" i="1" s="1"/>
  <c r="W296" i="1"/>
  <c r="W295" i="1"/>
  <c r="W294" i="1" s="1"/>
  <c r="X296" i="1"/>
  <c r="X295" i="1" s="1"/>
  <c r="X294" i="1" s="1"/>
  <c r="AA296" i="1"/>
  <c r="AA295" i="1"/>
  <c r="AA294" i="1" s="1"/>
  <c r="J232" i="1"/>
  <c r="N232" i="1"/>
  <c r="R235" i="1"/>
  <c r="R234" i="1" s="1"/>
  <c r="R233" i="1" s="1"/>
  <c r="R232" i="1" s="1"/>
  <c r="V235" i="1"/>
  <c r="V234" i="1" s="1"/>
  <c r="V233" i="1" s="1"/>
  <c r="V232" i="1" s="1"/>
  <c r="W232" i="1"/>
  <c r="X232" i="1"/>
  <c r="Y232" i="1"/>
  <c r="Z232" i="1"/>
  <c r="AA232" i="1"/>
  <c r="I236" i="1"/>
  <c r="I235" i="1"/>
  <c r="I234" i="1" s="1"/>
  <c r="I233" i="1" s="1"/>
  <c r="I232" i="1" s="1"/>
  <c r="J79" i="1"/>
  <c r="K79" i="1"/>
  <c r="L79" i="1"/>
  <c r="M79" i="1"/>
  <c r="N79" i="1"/>
  <c r="O79" i="1"/>
  <c r="P79" i="1"/>
  <c r="Q79" i="1"/>
  <c r="S79" i="1"/>
  <c r="T79" i="1"/>
  <c r="U79" i="1"/>
  <c r="V79" i="1"/>
  <c r="W79" i="1"/>
  <c r="X79" i="1"/>
  <c r="Y79" i="1"/>
  <c r="Z79" i="1"/>
  <c r="AA79" i="1"/>
  <c r="I79" i="1"/>
  <c r="K40" i="1"/>
  <c r="L40" i="1"/>
  <c r="M40" i="1"/>
  <c r="N40" i="1"/>
  <c r="O40" i="1"/>
  <c r="P40" i="1"/>
  <c r="Q40" i="1"/>
  <c r="S40" i="1"/>
  <c r="T40" i="1"/>
  <c r="U40" i="1"/>
  <c r="W40" i="1"/>
  <c r="X40" i="1"/>
  <c r="Y40" i="1"/>
  <c r="Z40" i="1"/>
  <c r="AA40" i="1"/>
  <c r="R171" i="1"/>
  <c r="N348" i="1"/>
  <c r="S171" i="1"/>
  <c r="T171" i="1"/>
  <c r="U171" i="1"/>
  <c r="J151" i="1"/>
  <c r="N151" i="1"/>
  <c r="I151" i="1" s="1"/>
  <c r="R151" i="1"/>
  <c r="V151" i="1"/>
  <c r="N153" i="1"/>
  <c r="R153" i="1"/>
  <c r="V153" i="1"/>
  <c r="N154" i="1"/>
  <c r="R154" i="1"/>
  <c r="V154" i="1"/>
  <c r="K155" i="1"/>
  <c r="J155" i="1" s="1"/>
  <c r="I155" i="1" s="1"/>
  <c r="L155" i="1"/>
  <c r="M155" i="1"/>
  <c r="N155" i="1"/>
  <c r="R155" i="1"/>
  <c r="V155" i="1"/>
  <c r="J156" i="1"/>
  <c r="N156" i="1"/>
  <c r="R156" i="1"/>
  <c r="V156" i="1"/>
  <c r="I156" i="1"/>
  <c r="J157" i="1"/>
  <c r="N157" i="1"/>
  <c r="I157" i="1" s="1"/>
  <c r="R157" i="1"/>
  <c r="V157" i="1"/>
  <c r="J158" i="1"/>
  <c r="N158" i="1"/>
  <c r="R158" i="1"/>
  <c r="V158" i="1"/>
  <c r="I158" i="1"/>
  <c r="J159" i="1"/>
  <c r="N159" i="1"/>
  <c r="I159" i="1" s="1"/>
  <c r="R159" i="1"/>
  <c r="V159" i="1"/>
  <c r="J160" i="1"/>
  <c r="N160" i="1"/>
  <c r="R160" i="1"/>
  <c r="V160" i="1"/>
  <c r="I160" i="1"/>
  <c r="K161" i="1"/>
  <c r="L161" i="1"/>
  <c r="M161" i="1"/>
  <c r="J161" i="1"/>
  <c r="N161" i="1"/>
  <c r="R161" i="1"/>
  <c r="V161" i="1"/>
  <c r="I161" i="1"/>
  <c r="J162" i="1"/>
  <c r="N162" i="1"/>
  <c r="I162" i="1" s="1"/>
  <c r="R162" i="1"/>
  <c r="V162" i="1"/>
  <c r="J163" i="1"/>
  <c r="N163" i="1"/>
  <c r="R163" i="1"/>
  <c r="V163" i="1"/>
  <c r="I163" i="1"/>
  <c r="J164" i="1"/>
  <c r="N164" i="1"/>
  <c r="I164" i="1" s="1"/>
  <c r="R164" i="1"/>
  <c r="V164" i="1"/>
  <c r="E12" i="2"/>
  <c r="E11" i="2" s="1"/>
  <c r="E51" i="2"/>
  <c r="E46" i="2"/>
  <c r="E45" i="2"/>
  <c r="E44" i="2" s="1"/>
  <c r="E33" i="2"/>
  <c r="E31" i="2"/>
  <c r="E30" i="2"/>
  <c r="E28" i="2"/>
  <c r="E27" i="2"/>
  <c r="E18" i="2"/>
  <c r="E24" i="2"/>
  <c r="E23" i="2" s="1"/>
  <c r="F12" i="2"/>
  <c r="F11" i="2"/>
  <c r="F51" i="2"/>
  <c r="F46" i="2"/>
  <c r="F45" i="2" s="1"/>
  <c r="F44" i="2" s="1"/>
  <c r="F33" i="2"/>
  <c r="F31" i="2"/>
  <c r="F30" i="2" s="1"/>
  <c r="F28" i="2"/>
  <c r="F27" i="2" s="1"/>
  <c r="F18" i="2"/>
  <c r="F24" i="2"/>
  <c r="F23" i="2"/>
  <c r="G12" i="2"/>
  <c r="G11" i="2" s="1"/>
  <c r="G51" i="2"/>
  <c r="G46" i="2"/>
  <c r="G45" i="2"/>
  <c r="G44" i="2" s="1"/>
  <c r="G33" i="2"/>
  <c r="G31" i="2"/>
  <c r="G30" i="2"/>
  <c r="G28" i="2"/>
  <c r="G27" i="2"/>
  <c r="G18" i="2"/>
  <c r="G24" i="2"/>
  <c r="G23" i="2" s="1"/>
  <c r="H12" i="2"/>
  <c r="H11" i="2"/>
  <c r="H51" i="2"/>
  <c r="H46" i="2"/>
  <c r="H45" i="2" s="1"/>
  <c r="H44" i="2" s="1"/>
  <c r="H33" i="2"/>
  <c r="H31" i="2"/>
  <c r="H30" i="2" s="1"/>
  <c r="H28" i="2"/>
  <c r="H18" i="2"/>
  <c r="H24" i="2"/>
  <c r="H23" i="2"/>
  <c r="I12" i="2"/>
  <c r="I11" i="2" s="1"/>
  <c r="I51" i="2"/>
  <c r="I46" i="2"/>
  <c r="I45" i="2"/>
  <c r="I44" i="2" s="1"/>
  <c r="I33" i="2"/>
  <c r="I31" i="2"/>
  <c r="I30" i="2"/>
  <c r="I28" i="2"/>
  <c r="I27" i="2"/>
  <c r="I18" i="2"/>
  <c r="I24" i="2"/>
  <c r="I23" i="2" s="1"/>
  <c r="J12" i="2"/>
  <c r="J11" i="2"/>
  <c r="J51" i="2"/>
  <c r="J46" i="2"/>
  <c r="J45" i="2" s="1"/>
  <c r="J44" i="2" s="1"/>
  <c r="J33" i="2"/>
  <c r="J31" i="2"/>
  <c r="J30" i="2" s="1"/>
  <c r="J28" i="2"/>
  <c r="J27" i="2" s="1"/>
  <c r="J18" i="2"/>
  <c r="J24" i="2"/>
  <c r="J23" i="2"/>
  <c r="K12" i="2"/>
  <c r="K11" i="2" s="1"/>
  <c r="K51" i="2"/>
  <c r="K46" i="2"/>
  <c r="K45" i="2"/>
  <c r="K44" i="2" s="1"/>
  <c r="K33" i="2"/>
  <c r="K31" i="2"/>
  <c r="K30" i="2"/>
  <c r="K28" i="2"/>
  <c r="K27" i="2"/>
  <c r="K18" i="2"/>
  <c r="K24" i="2"/>
  <c r="K23" i="2" s="1"/>
  <c r="L12" i="2"/>
  <c r="L11" i="2"/>
  <c r="L51" i="2"/>
  <c r="L46" i="2"/>
  <c r="L45" i="2" s="1"/>
  <c r="L44" i="2" s="1"/>
  <c r="L33" i="2"/>
  <c r="L31" i="2"/>
  <c r="L30" i="2" s="1"/>
  <c r="L28" i="2"/>
  <c r="L18" i="2"/>
  <c r="L24" i="2"/>
  <c r="L23" i="2"/>
  <c r="N12" i="2"/>
  <c r="N11" i="2" s="1"/>
  <c r="N51" i="2"/>
  <c r="N46" i="2"/>
  <c r="N45" i="2"/>
  <c r="N44" i="2" s="1"/>
  <c r="N33" i="2"/>
  <c r="N31" i="2"/>
  <c r="N30" i="2"/>
  <c r="N28" i="2"/>
  <c r="N27" i="2"/>
  <c r="N18" i="2"/>
  <c r="N24" i="2"/>
  <c r="N23" i="2" s="1"/>
  <c r="O12" i="2"/>
  <c r="O11" i="2"/>
  <c r="O51" i="2"/>
  <c r="O46" i="2"/>
  <c r="O45" i="2" s="1"/>
  <c r="O44" i="2" s="1"/>
  <c r="O33" i="2"/>
  <c r="O31" i="2"/>
  <c r="O30" i="2" s="1"/>
  <c r="O28" i="2"/>
  <c r="O27" i="2" s="1"/>
  <c r="O18" i="2"/>
  <c r="O24" i="2"/>
  <c r="O23" i="2"/>
  <c r="P12" i="2"/>
  <c r="P11" i="2" s="1"/>
  <c r="P46" i="2"/>
  <c r="P45" i="2" s="1"/>
  <c r="P44" i="2" s="1"/>
  <c r="P33" i="2"/>
  <c r="P31" i="2"/>
  <c r="P30" i="2" s="1"/>
  <c r="P28" i="2"/>
  <c r="P27" i="2" s="1"/>
  <c r="P18" i="2"/>
  <c r="P24" i="2"/>
  <c r="P23" i="2"/>
  <c r="Q51" i="2"/>
  <c r="Q46" i="2"/>
  <c r="Q45" i="2"/>
  <c r="Q44" i="2" s="1"/>
  <c r="Q10" i="2" s="1"/>
  <c r="Q33" i="2"/>
  <c r="Q31" i="2"/>
  <c r="Q30" i="2"/>
  <c r="Q28" i="2"/>
  <c r="Q27" i="2"/>
  <c r="Q12" i="2"/>
  <c r="Q11" i="2"/>
  <c r="Q18" i="2"/>
  <c r="Q24" i="2"/>
  <c r="Q23" i="2" s="1"/>
  <c r="R12" i="2"/>
  <c r="R11" i="2"/>
  <c r="R51" i="2"/>
  <c r="R46" i="2"/>
  <c r="R45" i="2" s="1"/>
  <c r="R44" i="2" s="1"/>
  <c r="R33" i="2"/>
  <c r="R31" i="2"/>
  <c r="R30" i="2" s="1"/>
  <c r="R28" i="2"/>
  <c r="R27" i="2" s="1"/>
  <c r="R18" i="2"/>
  <c r="R24" i="2"/>
  <c r="R23" i="2"/>
  <c r="S12" i="2"/>
  <c r="S11" i="2" s="1"/>
  <c r="S51" i="2"/>
  <c r="S46" i="2"/>
  <c r="S45" i="2"/>
  <c r="S44" i="2" s="1"/>
  <c r="S33" i="2"/>
  <c r="S31" i="2"/>
  <c r="S30" i="2"/>
  <c r="S28" i="2"/>
  <c r="S27" i="2"/>
  <c r="S18" i="2"/>
  <c r="S24" i="2"/>
  <c r="S23" i="2" s="1"/>
  <c r="T51" i="2"/>
  <c r="T46" i="2"/>
  <c r="T45" i="2" s="1"/>
  <c r="T44" i="2" s="1"/>
  <c r="T10" i="2" s="1"/>
  <c r="T31" i="2"/>
  <c r="T30" i="2"/>
  <c r="T28" i="2"/>
  <c r="T27" i="2"/>
  <c r="T12" i="2"/>
  <c r="T11" i="2"/>
  <c r="T18" i="2"/>
  <c r="T24" i="2"/>
  <c r="T23" i="2" s="1"/>
  <c r="O77" i="2"/>
  <c r="O76" i="2"/>
  <c r="U62" i="2"/>
  <c r="V62" i="2"/>
  <c r="Y348" i="1"/>
  <c r="I77" i="2"/>
  <c r="I76" i="2" s="1"/>
  <c r="I68" i="2" s="1"/>
  <c r="I67" i="2" s="1"/>
  <c r="K213" i="1"/>
  <c r="J366" i="1"/>
  <c r="J365" i="1"/>
  <c r="J364" i="1" s="1"/>
  <c r="J362" i="1"/>
  <c r="J361" i="1" s="1"/>
  <c r="J360" i="1" s="1"/>
  <c r="X344" i="1"/>
  <c r="E77" i="2"/>
  <c r="E76" i="2" s="1"/>
  <c r="E68" i="2" s="1"/>
  <c r="E67" i="2" s="1"/>
  <c r="F77" i="2"/>
  <c r="F76" i="2" s="1"/>
  <c r="F84" i="2"/>
  <c r="F81" i="2" s="1"/>
  <c r="G77" i="2"/>
  <c r="G76" i="2" s="1"/>
  <c r="H77" i="2"/>
  <c r="H76" i="2" s="1"/>
  <c r="H68" i="2" s="1"/>
  <c r="H67" i="2" s="1"/>
  <c r="J77" i="2"/>
  <c r="J76" i="2" s="1"/>
  <c r="K77" i="2"/>
  <c r="K76" i="2" s="1"/>
  <c r="K68" i="2" s="1"/>
  <c r="K67" i="2" s="1"/>
  <c r="L77" i="2"/>
  <c r="L76" i="2" s="1"/>
  <c r="M77" i="2"/>
  <c r="M76" i="2" s="1"/>
  <c r="M68" i="2" s="1"/>
  <c r="M67" i="2" s="1"/>
  <c r="N77" i="2"/>
  <c r="N76" i="2" s="1"/>
  <c r="N68" i="2" s="1"/>
  <c r="N67" i="2" s="1"/>
  <c r="P77" i="2"/>
  <c r="P76" i="2" s="1"/>
  <c r="Q77" i="2"/>
  <c r="Q76" i="2" s="1"/>
  <c r="R77" i="2"/>
  <c r="R76" i="2" s="1"/>
  <c r="R68" i="2" s="1"/>
  <c r="R67" i="2" s="1"/>
  <c r="S77" i="2"/>
  <c r="S76" i="2" s="1"/>
  <c r="S68" i="2" s="1"/>
  <c r="S67" i="2" s="1"/>
  <c r="T77" i="2"/>
  <c r="T76" i="2" s="1"/>
  <c r="S344" i="1"/>
  <c r="T344" i="1"/>
  <c r="U344" i="1"/>
  <c r="O11" i="1"/>
  <c r="P11" i="1"/>
  <c r="T11" i="1"/>
  <c r="W344" i="1"/>
  <c r="T83" i="2"/>
  <c r="M74" i="2"/>
  <c r="M75" i="2"/>
  <c r="M73" i="2"/>
  <c r="M72" i="2" s="1"/>
  <c r="D74" i="2"/>
  <c r="D75" i="2"/>
  <c r="D73" i="2"/>
  <c r="D72" i="2" s="1"/>
  <c r="I273" i="1"/>
  <c r="I272" i="1" s="1"/>
  <c r="I271" i="1" s="1"/>
  <c r="I270" i="1" s="1"/>
  <c r="I269" i="1" s="1"/>
  <c r="I268" i="1" s="1"/>
  <c r="I274" i="1"/>
  <c r="T26" i="2"/>
  <c r="I26" i="1"/>
  <c r="I47" i="1"/>
  <c r="T70" i="2"/>
  <c r="T69" i="2" s="1"/>
  <c r="T82" i="2"/>
  <c r="R202" i="1"/>
  <c r="R204" i="1"/>
  <c r="R201" i="1" s="1"/>
  <c r="R200" i="1" s="1"/>
  <c r="R209" i="1"/>
  <c r="R208" i="1"/>
  <c r="R207" i="1"/>
  <c r="R181" i="1"/>
  <c r="R180" i="1"/>
  <c r="R179" i="1"/>
  <c r="R177" i="1" s="1"/>
  <c r="R272" i="1"/>
  <c r="R271" i="1"/>
  <c r="R270" i="1" s="1"/>
  <c r="R269" i="1" s="1"/>
  <c r="R268" i="1" s="1"/>
  <c r="V202" i="1"/>
  <c r="V204" i="1"/>
  <c r="V201" i="1"/>
  <c r="V200" i="1" s="1"/>
  <c r="V209" i="1"/>
  <c r="V208" i="1" s="1"/>
  <c r="V207" i="1" s="1"/>
  <c r="V181" i="1"/>
  <c r="V180" i="1"/>
  <c r="V179" i="1" s="1"/>
  <c r="V177" i="1" s="1"/>
  <c r="V272" i="1"/>
  <c r="V271" i="1"/>
  <c r="V270" i="1" s="1"/>
  <c r="V269" i="1" s="1"/>
  <c r="V268" i="1" s="1"/>
  <c r="I203" i="1"/>
  <c r="I202" i="1" s="1"/>
  <c r="I201" i="1" s="1"/>
  <c r="I200" i="1" s="1"/>
  <c r="I205" i="1"/>
  <c r="I206" i="1"/>
  <c r="I204" i="1"/>
  <c r="I210" i="1"/>
  <c r="I211" i="1"/>
  <c r="I209" i="1" s="1"/>
  <c r="I208" i="1" s="1"/>
  <c r="I207" i="1" s="1"/>
  <c r="I182" i="1"/>
  <c r="I181" i="1" s="1"/>
  <c r="I180" i="1" s="1"/>
  <c r="I179" i="1" s="1"/>
  <c r="I177" i="1" s="1"/>
  <c r="O73" i="2"/>
  <c r="O72" i="2"/>
  <c r="N24" i="1"/>
  <c r="N23" i="1"/>
  <c r="J216" i="1"/>
  <c r="J181" i="1"/>
  <c r="J180" i="1" s="1"/>
  <c r="J179" i="1" s="1"/>
  <c r="J177" i="1" s="1"/>
  <c r="J202" i="1"/>
  <c r="J204" i="1"/>
  <c r="J201" i="1"/>
  <c r="J200" i="1" s="1"/>
  <c r="J209" i="1"/>
  <c r="J208" i="1" s="1"/>
  <c r="J207" i="1" s="1"/>
  <c r="J272" i="1"/>
  <c r="J271" i="1"/>
  <c r="J270" i="1" s="1"/>
  <c r="J269" i="1" s="1"/>
  <c r="J268" i="1" s="1"/>
  <c r="N202" i="1"/>
  <c r="N204" i="1"/>
  <c r="N201" i="1"/>
  <c r="N200" i="1" s="1"/>
  <c r="N209" i="1"/>
  <c r="N208" i="1" s="1"/>
  <c r="N207" i="1" s="1"/>
  <c r="N181" i="1"/>
  <c r="N180" i="1"/>
  <c r="N179" i="1" s="1"/>
  <c r="N177" i="1" s="1"/>
  <c r="N272" i="1"/>
  <c r="N271" i="1"/>
  <c r="N270" i="1" s="1"/>
  <c r="N269" i="1" s="1"/>
  <c r="N268" i="1" s="1"/>
  <c r="O213" i="1"/>
  <c r="P213" i="1"/>
  <c r="Q213" i="1"/>
  <c r="I74" i="1"/>
  <c r="I73" i="1"/>
  <c r="I72" i="1" s="1"/>
  <c r="V24" i="1"/>
  <c r="V23" i="1" s="1"/>
  <c r="E26" i="2"/>
  <c r="R344" i="1"/>
  <c r="V344" i="1"/>
  <c r="V213" i="1"/>
  <c r="J24" i="1"/>
  <c r="J23" i="1"/>
  <c r="J213" i="1"/>
  <c r="R213" i="1"/>
  <c r="J235" i="1"/>
  <c r="N235" i="1"/>
  <c r="E91" i="2"/>
  <c r="E90" i="2"/>
  <c r="I91" i="2"/>
  <c r="I90" i="2"/>
  <c r="M91" i="2"/>
  <c r="M90" i="2"/>
  <c r="Q91" i="2"/>
  <c r="Q90" i="2"/>
  <c r="D91" i="2"/>
  <c r="D90" i="2"/>
  <c r="N213" i="1"/>
  <c r="I213" i="1"/>
  <c r="E70" i="2"/>
  <c r="E69" i="2" s="1"/>
  <c r="S83" i="2"/>
  <c r="R83" i="2" s="1"/>
  <c r="R70" i="2"/>
  <c r="R69" i="2" s="1"/>
  <c r="S70" i="2"/>
  <c r="S69" i="2"/>
  <c r="S82" i="2"/>
  <c r="I70" i="2"/>
  <c r="I69" i="2" s="1"/>
  <c r="M70" i="2"/>
  <c r="M69" i="2"/>
  <c r="Q70" i="2"/>
  <c r="Q69" i="2" s="1"/>
  <c r="D71" i="2"/>
  <c r="D70" i="2" s="1"/>
  <c r="D69" i="2" s="1"/>
  <c r="O70" i="2"/>
  <c r="O69" i="2"/>
  <c r="P70" i="2"/>
  <c r="P69" i="2" s="1"/>
  <c r="N70" i="2"/>
  <c r="N69" i="2"/>
  <c r="L70" i="2"/>
  <c r="L69" i="2" s="1"/>
  <c r="F70" i="2"/>
  <c r="F69" i="2"/>
  <c r="G70" i="2"/>
  <c r="G69" i="2" s="1"/>
  <c r="H70" i="2"/>
  <c r="H69" i="2"/>
  <c r="J70" i="2"/>
  <c r="J69" i="2" s="1"/>
  <c r="K70" i="2"/>
  <c r="K69" i="2"/>
  <c r="S26" i="2"/>
  <c r="R26" i="2" s="1"/>
  <c r="Q26" i="2" s="1"/>
  <c r="P26" i="2" s="1"/>
  <c r="O26" i="2" s="1"/>
  <c r="N26" i="2" s="1"/>
  <c r="M26" i="2" s="1"/>
  <c r="L26" i="2" s="1"/>
  <c r="K26" i="2" s="1"/>
  <c r="J26" i="2" s="1"/>
  <c r="I26" i="2" s="1"/>
  <c r="D26" i="2" s="1"/>
  <c r="P68" i="2" l="1"/>
  <c r="P67" i="2" s="1"/>
  <c r="S10" i="2"/>
  <c r="P10" i="2"/>
  <c r="K10" i="2"/>
  <c r="K93" i="2" s="1"/>
  <c r="G10" i="2"/>
  <c r="Z278" i="1"/>
  <c r="U10" i="2"/>
  <c r="V10" i="2"/>
  <c r="D56" i="2"/>
  <c r="M10" i="2"/>
  <c r="AA135" i="1"/>
  <c r="AA134" i="1"/>
  <c r="AA199" i="1"/>
  <c r="AA169" i="1" s="1"/>
  <c r="AA84" i="1"/>
  <c r="AA83" i="1" s="1"/>
  <c r="Z135" i="1"/>
  <c r="Z134" i="1"/>
  <c r="Z293" i="1"/>
  <c r="Z276" i="1" s="1"/>
  <c r="Z296" i="1"/>
  <c r="Z295" i="1" s="1"/>
  <c r="Z294" i="1" s="1"/>
  <c r="Z246" i="1"/>
  <c r="Z108" i="1"/>
  <c r="Z107" i="1" s="1"/>
  <c r="Z106" i="1" s="1"/>
  <c r="Y246" i="1"/>
  <c r="Y84" i="1"/>
  <c r="Y83" i="1" s="1"/>
  <c r="X192" i="1"/>
  <c r="X191" i="1"/>
  <c r="Q83" i="2"/>
  <c r="R82" i="2"/>
  <c r="T68" i="2"/>
  <c r="T67" i="2" s="1"/>
  <c r="T93" i="2" s="1"/>
  <c r="M93" i="2"/>
  <c r="S93" i="2"/>
  <c r="Q68" i="2"/>
  <c r="Q67" i="2" s="1"/>
  <c r="Q93" i="2" s="1"/>
  <c r="L68" i="2"/>
  <c r="L67" i="2" s="1"/>
  <c r="J68" i="2"/>
  <c r="J67" i="2" s="1"/>
  <c r="G68" i="2"/>
  <c r="G67" i="2" s="1"/>
  <c r="G93" i="2" s="1"/>
  <c r="F68" i="2"/>
  <c r="F67" i="2" s="1"/>
  <c r="R10" i="2"/>
  <c r="R93" i="2" s="1"/>
  <c r="O10" i="2"/>
  <c r="N10" i="2"/>
  <c r="N93" i="2" s="1"/>
  <c r="L27" i="2"/>
  <c r="L10" i="2" s="1"/>
  <c r="J10" i="2"/>
  <c r="I10" i="2"/>
  <c r="I93" i="2" s="1"/>
  <c r="H27" i="2"/>
  <c r="H10" i="2" s="1"/>
  <c r="H93" i="2" s="1"/>
  <c r="F10" i="2"/>
  <c r="AA278" i="1"/>
  <c r="AA277" i="1"/>
  <c r="U68" i="2"/>
  <c r="U67" i="2" s="1"/>
  <c r="U93" i="2" s="1"/>
  <c r="U94" i="2" s="1"/>
  <c r="V93" i="2"/>
  <c r="V94" i="2" s="1"/>
  <c r="D68" i="2"/>
  <c r="D67" i="2" s="1"/>
  <c r="D45" i="2"/>
  <c r="D44" i="2" s="1"/>
  <c r="D30" i="2"/>
  <c r="D27" i="2" s="1"/>
  <c r="D12" i="2"/>
  <c r="D11" i="2" s="1"/>
  <c r="Z199" i="1"/>
  <c r="Z169" i="1" s="1"/>
  <c r="Z84" i="1"/>
  <c r="Z83" i="1" s="1"/>
  <c r="I359" i="1"/>
  <c r="I358" i="1" s="1"/>
  <c r="I357" i="1" s="1"/>
  <c r="I356" i="1" s="1"/>
  <c r="I238" i="1"/>
  <c r="I237" i="1" s="1"/>
  <c r="Y359" i="1"/>
  <c r="Y358" i="1" s="1"/>
  <c r="Y357" i="1" s="1"/>
  <c r="Y356" i="1" s="1"/>
  <c r="Y192" i="1"/>
  <c r="Y191" i="1"/>
  <c r="X170" i="1"/>
  <c r="O68" i="2"/>
  <c r="O67" i="2" s="1"/>
  <c r="O93" i="2" s="1"/>
  <c r="I146" i="1"/>
  <c r="I145" i="1" s="1"/>
  <c r="I144" i="1" s="1"/>
  <c r="I320" i="1"/>
  <c r="W359" i="1"/>
  <c r="W358" i="1" s="1"/>
  <c r="W357" i="1" s="1"/>
  <c r="W356" i="1" s="1"/>
  <c r="W246" i="1"/>
  <c r="W84" i="1"/>
  <c r="W83" i="1" s="1"/>
  <c r="V170" i="1"/>
  <c r="V247" i="1"/>
  <c r="V246" i="1" s="1"/>
  <c r="U359" i="1"/>
  <c r="U358" i="1" s="1"/>
  <c r="U357" i="1" s="1"/>
  <c r="U356" i="1" s="1"/>
  <c r="U246" i="1"/>
  <c r="U84" i="1"/>
  <c r="U83" i="1" s="1"/>
  <c r="P359" i="1"/>
  <c r="P358" i="1" s="1"/>
  <c r="P357" i="1" s="1"/>
  <c r="P356" i="1" s="1"/>
  <c r="P170" i="1"/>
  <c r="P84" i="1"/>
  <c r="P83" i="1" s="1"/>
  <c r="N225" i="1"/>
  <c r="N224" i="1" s="1"/>
  <c r="N223" i="1" s="1"/>
  <c r="K143" i="1"/>
  <c r="I127" i="1"/>
  <c r="I126" i="1" s="1"/>
  <c r="Y316" i="1"/>
  <c r="Y315" i="1" s="1"/>
  <c r="Y314" i="1" s="1"/>
  <c r="Y313" i="1" s="1"/>
  <c r="Y312" i="1" s="1"/>
  <c r="X247" i="1"/>
  <c r="X246" i="1" s="1"/>
  <c r="V359" i="1"/>
  <c r="V358" i="1" s="1"/>
  <c r="V357" i="1" s="1"/>
  <c r="V356" i="1" s="1"/>
  <c r="V225" i="1"/>
  <c r="V224" i="1" s="1"/>
  <c r="V223" i="1" s="1"/>
  <c r="V146" i="1"/>
  <c r="V145" i="1" s="1"/>
  <c r="V144" i="1" s="1"/>
  <c r="V143" i="1" s="1"/>
  <c r="V84" i="1"/>
  <c r="V83" i="1" s="1"/>
  <c r="V125" i="1"/>
  <c r="T359" i="1"/>
  <c r="T358" i="1" s="1"/>
  <c r="T357" i="1" s="1"/>
  <c r="T356" i="1" s="1"/>
  <c r="T170" i="1"/>
  <c r="T84" i="1"/>
  <c r="T83" i="1" s="1"/>
  <c r="T10" i="1" s="1"/>
  <c r="S84" i="1"/>
  <c r="S83" i="1" s="1"/>
  <c r="R225" i="1"/>
  <c r="R224" i="1" s="1"/>
  <c r="R223" i="1" s="1"/>
  <c r="R84" i="1"/>
  <c r="R83" i="1" s="1"/>
  <c r="Q359" i="1"/>
  <c r="Q358" i="1" s="1"/>
  <c r="Q357" i="1" s="1"/>
  <c r="Q356" i="1" s="1"/>
  <c r="Q170" i="1"/>
  <c r="O359" i="1"/>
  <c r="O358" i="1" s="1"/>
  <c r="O357" i="1" s="1"/>
  <c r="O356" i="1" s="1"/>
  <c r="N359" i="1"/>
  <c r="N358" i="1" s="1"/>
  <c r="N357" i="1" s="1"/>
  <c r="N356" i="1" s="1"/>
  <c r="L278" i="1"/>
  <c r="V301" i="1"/>
  <c r="V297" i="1" s="1"/>
  <c r="U108" i="1"/>
  <c r="U107" i="1" s="1"/>
  <c r="U106" i="1" s="1"/>
  <c r="S108" i="1"/>
  <c r="S107" i="1" s="1"/>
  <c r="S106" i="1" s="1"/>
  <c r="R340" i="1"/>
  <c r="I258" i="1"/>
  <c r="I257" i="1" s="1"/>
  <c r="I256" i="1" s="1"/>
  <c r="N347" i="1"/>
  <c r="N346" i="1" s="1"/>
  <c r="N345" i="1" s="1"/>
  <c r="N343" i="1" s="1"/>
  <c r="N344" i="1" s="1"/>
  <c r="O346" i="1"/>
  <c r="O345" i="1" s="1"/>
  <c r="O343" i="1" s="1"/>
  <c r="O344" i="1" s="1"/>
  <c r="N196" i="1"/>
  <c r="N195" i="1" s="1"/>
  <c r="N194" i="1" s="1"/>
  <c r="N193" i="1" s="1"/>
  <c r="N316" i="1"/>
  <c r="N315" i="1" s="1"/>
  <c r="N314" i="1" s="1"/>
  <c r="N313" i="1" s="1"/>
  <c r="N312" i="1" s="1"/>
  <c r="N127" i="1"/>
  <c r="N126" i="1" s="1"/>
  <c r="N125" i="1" s="1"/>
  <c r="M238" i="1"/>
  <c r="M237" i="1" s="1"/>
  <c r="L118" i="1"/>
  <c r="L108" i="1" s="1"/>
  <c r="L107" i="1" s="1"/>
  <c r="L106" i="1" s="1"/>
  <c r="J330" i="1"/>
  <c r="I331" i="1"/>
  <c r="K359" i="1"/>
  <c r="I310" i="1"/>
  <c r="I308" i="1" s="1"/>
  <c r="J308" i="1"/>
  <c r="I252" i="1"/>
  <c r="I92" i="1"/>
  <c r="I91" i="1" s="1"/>
  <c r="I90" i="1" s="1"/>
  <c r="I89" i="1" s="1"/>
  <c r="J91" i="1"/>
  <c r="J90" i="1" s="1"/>
  <c r="J89" i="1" s="1"/>
  <c r="I88" i="1"/>
  <c r="I87" i="1" s="1"/>
  <c r="I86" i="1" s="1"/>
  <c r="I85" i="1" s="1"/>
  <c r="I84" i="1" s="1"/>
  <c r="I83" i="1" s="1"/>
  <c r="J87" i="1"/>
  <c r="J86" i="1" s="1"/>
  <c r="J85" i="1" s="1"/>
  <c r="J84" i="1" s="1"/>
  <c r="J83" i="1" s="1"/>
  <c r="J118" i="1"/>
  <c r="K49" i="1"/>
  <c r="V113" i="1"/>
  <c r="R112" i="1"/>
  <c r="R108" i="1" s="1"/>
  <c r="R107" i="1" s="1"/>
  <c r="R106" i="1" s="1"/>
  <c r="I114" i="1"/>
  <c r="X125" i="1"/>
  <c r="X108" i="1" s="1"/>
  <c r="X107" i="1" s="1"/>
  <c r="X106" i="1" s="1"/>
  <c r="Q125" i="1"/>
  <c r="K125" i="1"/>
  <c r="K108" i="1" s="1"/>
  <c r="K107" i="1" s="1"/>
  <c r="K106" i="1" s="1"/>
  <c r="I116" i="1"/>
  <c r="M65" i="2"/>
  <c r="E62" i="2"/>
  <c r="E10" i="2" s="1"/>
  <c r="E93" i="2" s="1"/>
  <c r="D64" i="2"/>
  <c r="E63" i="2"/>
  <c r="X135" i="1"/>
  <c r="X134" i="1"/>
  <c r="X330" i="1"/>
  <c r="U330" i="1"/>
  <c r="T135" i="1"/>
  <c r="T134" i="1"/>
  <c r="N70" i="1"/>
  <c r="I71" i="1"/>
  <c r="I70" i="1" s="1"/>
  <c r="T108" i="1"/>
  <c r="T107" i="1" s="1"/>
  <c r="T106" i="1" s="1"/>
  <c r="R260" i="1"/>
  <c r="R259" i="1" s="1"/>
  <c r="R247" i="1"/>
  <c r="R246" i="1" s="1"/>
  <c r="Q108" i="1"/>
  <c r="Q107" i="1" s="1"/>
  <c r="Q106" i="1" s="1"/>
  <c r="P346" i="1"/>
  <c r="P345" i="1" s="1"/>
  <c r="P343" i="1" s="1"/>
  <c r="P344" i="1" s="1"/>
  <c r="K278" i="1"/>
  <c r="K246" i="1"/>
  <c r="M359" i="1"/>
  <c r="M358" i="1" s="1"/>
  <c r="M357" i="1" s="1"/>
  <c r="M356" i="1" s="1"/>
  <c r="J346" i="1"/>
  <c r="J345" i="1" s="1"/>
  <c r="J343" i="1" s="1"/>
  <c r="J344" i="1" s="1"/>
  <c r="J316" i="1"/>
  <c r="J315" i="1" s="1"/>
  <c r="J314" i="1" s="1"/>
  <c r="J313" i="1" s="1"/>
  <c r="J312" i="1" s="1"/>
  <c r="L154" i="1"/>
  <c r="V22" i="1"/>
  <c r="V21" i="1" s="1"/>
  <c r="V20" i="1" s="1"/>
  <c r="AA32" i="1"/>
  <c r="AA31" i="1" s="1"/>
  <c r="AA30" i="1" s="1"/>
  <c r="AA10" i="1" s="1"/>
  <c r="AA368" i="1" s="1"/>
  <c r="AA370" i="1" s="1"/>
  <c r="AA371" i="1" s="1"/>
  <c r="Z32" i="1"/>
  <c r="Z31" i="1" s="1"/>
  <c r="Z30" i="1" s="1"/>
  <c r="Z10" i="1" s="1"/>
  <c r="Z368" i="1" s="1"/>
  <c r="Z370" i="1" s="1"/>
  <c r="Z371" i="1" s="1"/>
  <c r="V51" i="1"/>
  <c r="V50" i="1" s="1"/>
  <c r="V49" i="1" s="1"/>
  <c r="K32" i="1"/>
  <c r="K31" i="1" s="1"/>
  <c r="K30" i="1" s="1"/>
  <c r="K11" i="1" s="1"/>
  <c r="J57" i="1"/>
  <c r="I58" i="1"/>
  <c r="J41" i="1"/>
  <c r="I43" i="1"/>
  <c r="V112" i="1"/>
  <c r="V108" i="1" s="1"/>
  <c r="V107" i="1" s="1"/>
  <c r="V106" i="1" s="1"/>
  <c r="I111" i="1"/>
  <c r="I110" i="1" s="1"/>
  <c r="I109" i="1" s="1"/>
  <c r="N110" i="1"/>
  <c r="N109" i="1" s="1"/>
  <c r="N108" i="1" s="1"/>
  <c r="N107" i="1" s="1"/>
  <c r="N106" i="1" s="1"/>
  <c r="I122" i="1"/>
  <c r="I120" i="1" s="1"/>
  <c r="I119" i="1" s="1"/>
  <c r="I118" i="1" s="1"/>
  <c r="Y125" i="1"/>
  <c r="Y108" i="1" s="1"/>
  <c r="Y107" i="1" s="1"/>
  <c r="Y106" i="1" s="1"/>
  <c r="W118" i="1"/>
  <c r="W108" i="1" s="1"/>
  <c r="W107" i="1" s="1"/>
  <c r="W106" i="1" s="1"/>
  <c r="P118" i="1"/>
  <c r="P108" i="1" s="1"/>
  <c r="P107" i="1" s="1"/>
  <c r="P106" i="1" s="1"/>
  <c r="O125" i="1"/>
  <c r="O108" i="1" s="1"/>
  <c r="O107" i="1" s="1"/>
  <c r="O106" i="1" s="1"/>
  <c r="J132" i="1"/>
  <c r="J125" i="1" s="1"/>
  <c r="I133" i="1"/>
  <c r="I132" i="1" s="1"/>
  <c r="D66" i="2"/>
  <c r="D65" i="2" s="1"/>
  <c r="V135" i="1"/>
  <c r="V134" i="1"/>
  <c r="Y330" i="1"/>
  <c r="V330" i="1"/>
  <c r="S330" i="1"/>
  <c r="P247" i="1"/>
  <c r="P246" i="1" s="1"/>
  <c r="M260" i="1"/>
  <c r="M259" i="1" s="1"/>
  <c r="L260" i="1"/>
  <c r="L259" i="1" s="1"/>
  <c r="I278" i="1"/>
  <c r="Y278" i="1"/>
  <c r="W277" i="1"/>
  <c r="W276" i="1" s="1"/>
  <c r="W278" i="1"/>
  <c r="Q278" i="1"/>
  <c r="O278" i="1"/>
  <c r="N278" i="1"/>
  <c r="K260" i="1"/>
  <c r="K259" i="1" s="1"/>
  <c r="I197" i="1"/>
  <c r="I196" i="1" s="1"/>
  <c r="I195" i="1" s="1"/>
  <c r="I194" i="1" s="1"/>
  <c r="I193" i="1" s="1"/>
  <c r="R148" i="1"/>
  <c r="R147" i="1" s="1"/>
  <c r="R146" i="1" s="1"/>
  <c r="R145" i="1" s="1"/>
  <c r="R144" i="1" s="1"/>
  <c r="R143" i="1" s="1"/>
  <c r="M247" i="1"/>
  <c r="M246" i="1" s="1"/>
  <c r="M346" i="1"/>
  <c r="M345" i="1" s="1"/>
  <c r="M343" i="1" s="1"/>
  <c r="M344" i="1" s="1"/>
  <c r="L346" i="1"/>
  <c r="L345" i="1" s="1"/>
  <c r="L343" i="1" s="1"/>
  <c r="L344" i="1" s="1"/>
  <c r="K346" i="1"/>
  <c r="K345" i="1" s="1"/>
  <c r="K343" i="1" s="1"/>
  <c r="K344" i="1" s="1"/>
  <c r="I319" i="1"/>
  <c r="I300" i="1"/>
  <c r="Y32" i="1"/>
  <c r="Y31" i="1" s="1"/>
  <c r="Y30" i="1" s="1"/>
  <c r="Y11" i="1" s="1"/>
  <c r="R39" i="1"/>
  <c r="R32" i="1" s="1"/>
  <c r="R31" i="1" s="1"/>
  <c r="R30" i="1" s="1"/>
  <c r="Q32" i="1"/>
  <c r="Q31" i="1" s="1"/>
  <c r="Q30" i="1" s="1"/>
  <c r="Q11" i="1" s="1"/>
  <c r="N45" i="1"/>
  <c r="N39" i="1" s="1"/>
  <c r="N32" i="1" s="1"/>
  <c r="N31" i="1" s="1"/>
  <c r="N30" i="1" s="1"/>
  <c r="I46" i="1"/>
  <c r="J49" i="1"/>
  <c r="X316" i="1"/>
  <c r="X315" i="1" s="1"/>
  <c r="X314" i="1" s="1"/>
  <c r="X313" i="1" s="1"/>
  <c r="X312" i="1" s="1"/>
  <c r="I328" i="1"/>
  <c r="I326" i="1" s="1"/>
  <c r="I298" i="1"/>
  <c r="W333" i="1"/>
  <c r="W332" i="1" s="1"/>
  <c r="W331" i="1" s="1"/>
  <c r="W330" i="1" s="1"/>
  <c r="R139" i="1"/>
  <c r="R138" i="1" s="1"/>
  <c r="R137" i="1" s="1"/>
  <c r="R136" i="1" s="1"/>
  <c r="M278" i="1"/>
  <c r="L247" i="1"/>
  <c r="L246" i="1" s="1"/>
  <c r="L39" i="1"/>
  <c r="L32" i="1" s="1"/>
  <c r="L31" i="1" s="1"/>
  <c r="L30" i="1" s="1"/>
  <c r="L11" i="1" s="1"/>
  <c r="L330" i="1"/>
  <c r="I351" i="1"/>
  <c r="I347" i="1" s="1"/>
  <c r="I346" i="1" s="1"/>
  <c r="I345" i="1" s="1"/>
  <c r="I343" i="1" s="1"/>
  <c r="I344" i="1" s="1"/>
  <c r="X277" i="1"/>
  <c r="X276" i="1" s="1"/>
  <c r="X278" i="1"/>
  <c r="V278" i="1"/>
  <c r="U278" i="1"/>
  <c r="T278" i="1"/>
  <c r="S277" i="1"/>
  <c r="S276" i="1" s="1"/>
  <c r="S278" i="1"/>
  <c r="R278" i="1"/>
  <c r="P278" i="1"/>
  <c r="J278" i="1"/>
  <c r="J260" i="1"/>
  <c r="J259" i="1" s="1"/>
  <c r="W39" i="1"/>
  <c r="V41" i="1"/>
  <c r="R199" i="1"/>
  <c r="R169" i="1" s="1"/>
  <c r="M32" i="1"/>
  <c r="M31" i="1" s="1"/>
  <c r="M30" i="1" s="1"/>
  <c r="M11" i="1" s="1"/>
  <c r="J297" i="1"/>
  <c r="J249" i="1"/>
  <c r="J248" i="1" s="1"/>
  <c r="J247" i="1" s="1"/>
  <c r="J246" i="1" s="1"/>
  <c r="J199" i="1" s="1"/>
  <c r="J169" i="1" s="1"/>
  <c r="I251" i="1"/>
  <c r="I249" i="1" s="1"/>
  <c r="I248" i="1" s="1"/>
  <c r="I247" i="1" s="1"/>
  <c r="I246" i="1" s="1"/>
  <c r="I199" i="1" s="1"/>
  <c r="J148" i="1"/>
  <c r="J147" i="1" s="1"/>
  <c r="J146" i="1" s="1"/>
  <c r="J145" i="1" s="1"/>
  <c r="J144" i="1" s="1"/>
  <c r="I59" i="1"/>
  <c r="I54" i="1"/>
  <c r="I48" i="1"/>
  <c r="I44" i="1"/>
  <c r="J22" i="1"/>
  <c r="J21" i="1" s="1"/>
  <c r="J20" i="1" s="1"/>
  <c r="Q84" i="1"/>
  <c r="Q83" i="1" s="1"/>
  <c r="O247" i="1"/>
  <c r="O246" i="1" s="1"/>
  <c r="U199" i="1"/>
  <c r="U169" i="1" s="1"/>
  <c r="U39" i="1"/>
  <c r="L199" i="1"/>
  <c r="L169" i="1" s="1"/>
  <c r="L297" i="1"/>
  <c r="K199" i="1"/>
  <c r="K169" i="1" s="1"/>
  <c r="K297" i="1"/>
  <c r="N261" i="1"/>
  <c r="N260" i="1" s="1"/>
  <c r="N259" i="1" s="1"/>
  <c r="N249" i="1"/>
  <c r="N248" i="1" s="1"/>
  <c r="N247" i="1" s="1"/>
  <c r="N246" i="1" s="1"/>
  <c r="N199" i="1"/>
  <c r="N84" i="1"/>
  <c r="N83" i="1" s="1"/>
  <c r="I28" i="1"/>
  <c r="J61" i="1"/>
  <c r="J60" i="1" s="1"/>
  <c r="I65" i="1"/>
  <c r="I64" i="1" s="1"/>
  <c r="I63" i="1" s="1"/>
  <c r="I305" i="1"/>
  <c r="I261" i="1"/>
  <c r="I260" i="1" s="1"/>
  <c r="I259" i="1" s="1"/>
  <c r="I68" i="1"/>
  <c r="I67" i="1" s="1"/>
  <c r="I66" i="1" s="1"/>
  <c r="I55" i="1"/>
  <c r="I53" i="1"/>
  <c r="I42" i="1"/>
  <c r="I41" i="1" s="1"/>
  <c r="I33" i="1"/>
  <c r="I25" i="1"/>
  <c r="I18" i="1"/>
  <c r="P260" i="1"/>
  <c r="P259" i="1" s="1"/>
  <c r="P199" i="1" s="1"/>
  <c r="P169" i="1" s="1"/>
  <c r="T247" i="1"/>
  <c r="T246" i="1" s="1"/>
  <c r="T199" i="1" s="1"/>
  <c r="T169" i="1" s="1"/>
  <c r="Q199" i="1"/>
  <c r="Q169" i="1" s="1"/>
  <c r="O84" i="1"/>
  <c r="O83" i="1" s="1"/>
  <c r="O10" i="1" s="1"/>
  <c r="O260" i="1"/>
  <c r="O259" i="1" s="1"/>
  <c r="O199" i="1" s="1"/>
  <c r="O169" i="1" s="1"/>
  <c r="U49" i="1"/>
  <c r="W49" i="1"/>
  <c r="X39" i="1"/>
  <c r="X32" i="1" s="1"/>
  <c r="X31" i="1" s="1"/>
  <c r="X30" i="1" s="1"/>
  <c r="X11" i="1" s="1"/>
  <c r="M199" i="1"/>
  <c r="M169" i="1" s="1"/>
  <c r="M297" i="1"/>
  <c r="Y199" i="1"/>
  <c r="Y169" i="1" s="1"/>
  <c r="N148" i="1"/>
  <c r="N147" i="1" s="1"/>
  <c r="N146" i="1" s="1"/>
  <c r="N145" i="1" s="1"/>
  <c r="N144" i="1" s="1"/>
  <c r="N143" i="1" s="1"/>
  <c r="I17" i="1"/>
  <c r="I16" i="1" s="1"/>
  <c r="I14" i="1" s="1"/>
  <c r="I12" i="1" s="1"/>
  <c r="I27" i="1"/>
  <c r="S39" i="1"/>
  <c r="Q10" i="1"/>
  <c r="P10" i="1"/>
  <c r="I301" i="1"/>
  <c r="J45" i="1"/>
  <c r="I38" i="1"/>
  <c r="S247" i="1"/>
  <c r="S246" i="1" s="1"/>
  <c r="S199" i="1" s="1"/>
  <c r="S169" i="1" s="1"/>
  <c r="S49" i="1"/>
  <c r="R51" i="1"/>
  <c r="R50" i="1" s="1"/>
  <c r="R49" i="1" s="1"/>
  <c r="R301" i="1"/>
  <c r="R297" i="1" s="1"/>
  <c r="P316" i="1"/>
  <c r="P315" i="1" s="1"/>
  <c r="P314" i="1" s="1"/>
  <c r="P313" i="1" s="1"/>
  <c r="P312" i="1" s="1"/>
  <c r="O297" i="1"/>
  <c r="N301" i="1"/>
  <c r="N297" i="1" s="1"/>
  <c r="N22" i="1"/>
  <c r="N21" i="1" s="1"/>
  <c r="N20" i="1" s="1"/>
  <c r="X260" i="1"/>
  <c r="X259" i="1" s="1"/>
  <c r="X199" i="1" s="1"/>
  <c r="X169" i="1" s="1"/>
  <c r="V260" i="1"/>
  <c r="V259" i="1" s="1"/>
  <c r="V199" i="1" s="1"/>
  <c r="V169" i="1" s="1"/>
  <c r="U297" i="1"/>
  <c r="Q297" i="1"/>
  <c r="Y297" i="1"/>
  <c r="W260" i="1"/>
  <c r="W259" i="1" s="1"/>
  <c r="W199" i="1" s="1"/>
  <c r="W169" i="1" s="1"/>
  <c r="T297" i="1"/>
  <c r="P297" i="1"/>
  <c r="N293" i="1" l="1"/>
  <c r="N277" i="1" s="1"/>
  <c r="N276" i="1" s="1"/>
  <c r="N296" i="1"/>
  <c r="N295" i="1" s="1"/>
  <c r="N294" i="1" s="1"/>
  <c r="I316" i="1"/>
  <c r="I315" i="1" s="1"/>
  <c r="I314" i="1" s="1"/>
  <c r="I313" i="1" s="1"/>
  <c r="I312" i="1" s="1"/>
  <c r="J108" i="1"/>
  <c r="J107" i="1" s="1"/>
  <c r="J106" i="1" s="1"/>
  <c r="V293" i="1"/>
  <c r="V277" i="1" s="1"/>
  <c r="V276" i="1" s="1"/>
  <c r="V296" i="1"/>
  <c r="V295" i="1" s="1"/>
  <c r="V294" i="1" s="1"/>
  <c r="R293" i="1"/>
  <c r="R277" i="1" s="1"/>
  <c r="R276" i="1" s="1"/>
  <c r="R296" i="1"/>
  <c r="R295" i="1" s="1"/>
  <c r="R294" i="1" s="1"/>
  <c r="R11" i="1"/>
  <c r="R10" i="1"/>
  <c r="N11" i="1"/>
  <c r="N10" i="1"/>
  <c r="T293" i="1"/>
  <c r="T277" i="1" s="1"/>
  <c r="T276" i="1" s="1"/>
  <c r="T370" i="1" s="1"/>
  <c r="T296" i="1"/>
  <c r="T295" i="1" s="1"/>
  <c r="T294" i="1" s="1"/>
  <c r="Y293" i="1"/>
  <c r="Y277" i="1" s="1"/>
  <c r="Y276" i="1" s="1"/>
  <c r="Y296" i="1"/>
  <c r="Y295" i="1" s="1"/>
  <c r="Y294" i="1" s="1"/>
  <c r="U293" i="1"/>
  <c r="U277" i="1" s="1"/>
  <c r="U276" i="1" s="1"/>
  <c r="U296" i="1"/>
  <c r="U295" i="1" s="1"/>
  <c r="U294" i="1" s="1"/>
  <c r="O293" i="1"/>
  <c r="O277" i="1" s="1"/>
  <c r="O276" i="1" s="1"/>
  <c r="O368" i="1" s="1"/>
  <c r="O296" i="1"/>
  <c r="O295" i="1" s="1"/>
  <c r="O294" i="1" s="1"/>
  <c r="S32" i="1"/>
  <c r="S31" i="1" s="1"/>
  <c r="S30" i="1" s="1"/>
  <c r="I51" i="1"/>
  <c r="I50" i="1" s="1"/>
  <c r="K293" i="1"/>
  <c r="K277" i="1" s="1"/>
  <c r="K276" i="1" s="1"/>
  <c r="K296" i="1"/>
  <c r="K295" i="1" s="1"/>
  <c r="K294" i="1" s="1"/>
  <c r="L293" i="1"/>
  <c r="L277" i="1" s="1"/>
  <c r="L276" i="1" s="1"/>
  <c r="L296" i="1"/>
  <c r="L295" i="1" s="1"/>
  <c r="L294" i="1" s="1"/>
  <c r="U32" i="1"/>
  <c r="U31" i="1" s="1"/>
  <c r="U30" i="1" s="1"/>
  <c r="W32" i="1"/>
  <c r="W31" i="1" s="1"/>
  <c r="W30" i="1" s="1"/>
  <c r="R134" i="1"/>
  <c r="R135" i="1"/>
  <c r="I297" i="1"/>
  <c r="M10" i="1"/>
  <c r="I192" i="1"/>
  <c r="I191" i="1"/>
  <c r="L10" i="1"/>
  <c r="I57" i="1"/>
  <c r="L153" i="1"/>
  <c r="J154" i="1"/>
  <c r="I154" i="1" s="1"/>
  <c r="K10" i="1"/>
  <c r="D63" i="2"/>
  <c r="D62" i="2"/>
  <c r="K358" i="1"/>
  <c r="K357" i="1" s="1"/>
  <c r="K356" i="1" s="1"/>
  <c r="J359" i="1"/>
  <c r="J358" i="1" s="1"/>
  <c r="J357" i="1" s="1"/>
  <c r="J356" i="1" s="1"/>
  <c r="N191" i="1"/>
  <c r="N192" i="1"/>
  <c r="R339" i="1"/>
  <c r="I340" i="1"/>
  <c r="N170" i="1"/>
  <c r="I170" i="1"/>
  <c r="I169" i="1" s="1"/>
  <c r="AA11" i="1"/>
  <c r="D10" i="2"/>
  <c r="L93" i="2"/>
  <c r="Q82" i="2"/>
  <c r="P83" i="2"/>
  <c r="Y10" i="1"/>
  <c r="Z11" i="1"/>
  <c r="P93" i="2"/>
  <c r="P293" i="1"/>
  <c r="P277" i="1" s="1"/>
  <c r="P276" i="1" s="1"/>
  <c r="P370" i="1" s="1"/>
  <c r="P296" i="1"/>
  <c r="P295" i="1" s="1"/>
  <c r="P294" i="1" s="1"/>
  <c r="Q293" i="1"/>
  <c r="Q277" i="1" s="1"/>
  <c r="Q276" i="1" s="1"/>
  <c r="Q370" i="1" s="1"/>
  <c r="Q296" i="1"/>
  <c r="Q295" i="1" s="1"/>
  <c r="Q294" i="1" s="1"/>
  <c r="M293" i="1"/>
  <c r="M277" i="1" s="1"/>
  <c r="M276" i="1" s="1"/>
  <c r="M296" i="1"/>
  <c r="M295" i="1" s="1"/>
  <c r="M294" i="1" s="1"/>
  <c r="I22" i="1"/>
  <c r="I21" i="1" s="1"/>
  <c r="I20" i="1" s="1"/>
  <c r="I24" i="1"/>
  <c r="I23" i="1" s="1"/>
  <c r="I40" i="1"/>
  <c r="N169" i="1"/>
  <c r="J293" i="1"/>
  <c r="J277" i="1" s="1"/>
  <c r="J276" i="1" s="1"/>
  <c r="J296" i="1"/>
  <c r="J295" i="1" s="1"/>
  <c r="J294" i="1" s="1"/>
  <c r="V39" i="1"/>
  <c r="V32" i="1" s="1"/>
  <c r="V31" i="1" s="1"/>
  <c r="V30" i="1" s="1"/>
  <c r="V10" i="1" s="1"/>
  <c r="V40" i="1"/>
  <c r="I45" i="1"/>
  <c r="I39" i="1" s="1"/>
  <c r="J39" i="1"/>
  <c r="J32" i="1" s="1"/>
  <c r="J31" i="1" s="1"/>
  <c r="J30" i="1" s="1"/>
  <c r="J10" i="1" s="1"/>
  <c r="J40" i="1"/>
  <c r="V11" i="1"/>
  <c r="I113" i="1"/>
  <c r="I112" i="1"/>
  <c r="I108" i="1" s="1"/>
  <c r="I107" i="1" s="1"/>
  <c r="I106" i="1" s="1"/>
  <c r="X10" i="1"/>
  <c r="I125" i="1"/>
  <c r="D93" i="2"/>
  <c r="F93" i="2"/>
  <c r="J93" i="2"/>
  <c r="Z277" i="1"/>
  <c r="V370" i="1" l="1"/>
  <c r="V368" i="1"/>
  <c r="X370" i="1"/>
  <c r="X368" i="1"/>
  <c r="O83" i="2"/>
  <c r="P82" i="2"/>
  <c r="R338" i="1"/>
  <c r="I339" i="1"/>
  <c r="I293" i="1"/>
  <c r="I277" i="1" s="1"/>
  <c r="I276" i="1" s="1"/>
  <c r="I296" i="1"/>
  <c r="I295" i="1" s="1"/>
  <c r="I294" i="1" s="1"/>
  <c r="U11" i="1"/>
  <c r="U10" i="1"/>
  <c r="P368" i="1"/>
  <c r="Q368" i="1"/>
  <c r="N370" i="1"/>
  <c r="N368" i="1"/>
  <c r="T368" i="1"/>
  <c r="O370" i="1"/>
  <c r="J11" i="1"/>
  <c r="Y370" i="1"/>
  <c r="Y368" i="1"/>
  <c r="K370" i="1"/>
  <c r="K368" i="1"/>
  <c r="L152" i="1"/>
  <c r="J153" i="1"/>
  <c r="I153" i="1" s="1"/>
  <c r="M370" i="1"/>
  <c r="M368" i="1"/>
  <c r="W11" i="1"/>
  <c r="W10" i="1"/>
  <c r="I49" i="1"/>
  <c r="I32" i="1" s="1"/>
  <c r="I31" i="1" s="1"/>
  <c r="I30" i="1" s="1"/>
  <c r="S11" i="1"/>
  <c r="S10" i="1"/>
  <c r="I11" i="1" l="1"/>
  <c r="I10" i="1"/>
  <c r="W370" i="1"/>
  <c r="W368" i="1"/>
  <c r="U370" i="1"/>
  <c r="U368" i="1"/>
  <c r="S370" i="1"/>
  <c r="S368" i="1"/>
  <c r="L143" i="1"/>
  <c r="J152" i="1"/>
  <c r="R337" i="1"/>
  <c r="I338" i="1"/>
  <c r="O82" i="2"/>
  <c r="N83" i="2"/>
  <c r="M83" i="2" l="1"/>
  <c r="N82" i="2"/>
  <c r="J143" i="1"/>
  <c r="I152" i="1"/>
  <c r="I143" i="1" s="1"/>
  <c r="I370" i="1" s="1"/>
  <c r="R330" i="1"/>
  <c r="I337" i="1"/>
  <c r="I330" i="1" s="1"/>
  <c r="I368" i="1" s="1"/>
  <c r="L370" i="1"/>
  <c r="L368" i="1"/>
  <c r="R370" i="1" l="1"/>
  <c r="R368" i="1"/>
  <c r="J368" i="1"/>
  <c r="J370" i="1"/>
  <c r="L83" i="2"/>
  <c r="M82" i="2"/>
  <c r="K83" i="2" l="1"/>
  <c r="L82" i="2"/>
  <c r="K82" i="2" l="1"/>
  <c r="J83" i="2"/>
  <c r="I83" i="2" l="1"/>
  <c r="J82" i="2"/>
  <c r="I82" i="2" l="1"/>
  <c r="H83" i="2"/>
  <c r="G83" i="2" l="1"/>
  <c r="H82" i="2"/>
  <c r="F83" i="2" l="1"/>
  <c r="G82" i="2"/>
  <c r="E83" i="2" l="1"/>
  <c r="F82" i="2"/>
  <c r="D83" i="2" l="1"/>
  <c r="D82" i="2" s="1"/>
  <c r="E82" i="2"/>
</calcChain>
</file>

<file path=xl/sharedStrings.xml><?xml version="1.0" encoding="utf-8"?>
<sst xmlns="http://schemas.openxmlformats.org/spreadsheetml/2006/main" count="2071" uniqueCount="424">
  <si>
    <t>Цел.ст-я</t>
  </si>
  <si>
    <t>Код</t>
  </si>
  <si>
    <t>Заработная плата</t>
  </si>
  <si>
    <t>0102</t>
  </si>
  <si>
    <t xml:space="preserve">Вид </t>
  </si>
  <si>
    <t>расх.</t>
  </si>
  <si>
    <t>Прочие выплаты</t>
  </si>
  <si>
    <t>Начисления на оплату труда</t>
  </si>
  <si>
    <t>Приобретение услуг</t>
  </si>
  <si>
    <t>Транспортныеуслуги</t>
  </si>
  <si>
    <t>Коммунальные услуги</t>
  </si>
  <si>
    <t>Арендная плата за польз.имуществом</t>
  </si>
  <si>
    <t>Прочие услуги</t>
  </si>
  <si>
    <t>Прочие расходы</t>
  </si>
  <si>
    <t>Поступления нефинансовых активов</t>
  </si>
  <si>
    <t>Увеличение стоимости основных средств</t>
  </si>
  <si>
    <t>Увеличение стоимости нематериал.активов</t>
  </si>
  <si>
    <t>Увеличение стоимости материальн.запасов</t>
  </si>
  <si>
    <t>0100</t>
  </si>
  <si>
    <t>0300</t>
  </si>
  <si>
    <t>0309</t>
  </si>
  <si>
    <t>Раз-</t>
  </si>
  <si>
    <t>дел</t>
  </si>
  <si>
    <t>раз-</t>
  </si>
  <si>
    <t>03</t>
  </si>
  <si>
    <t>00</t>
  </si>
  <si>
    <t>09</t>
  </si>
  <si>
    <t>0000000</t>
  </si>
  <si>
    <t>000</t>
  </si>
  <si>
    <t>04</t>
  </si>
  <si>
    <t>0400</t>
  </si>
  <si>
    <t>08</t>
  </si>
  <si>
    <t>01</t>
  </si>
  <si>
    <t>02</t>
  </si>
  <si>
    <t>0500</t>
  </si>
  <si>
    <t>Жилищно-коммунальное хозяйство</t>
  </si>
  <si>
    <t>05</t>
  </si>
  <si>
    <t>0501</t>
  </si>
  <si>
    <t>225</t>
  </si>
  <si>
    <t>0800</t>
  </si>
  <si>
    <t>Культура</t>
  </si>
  <si>
    <t>0801</t>
  </si>
  <si>
    <t>Наименование</t>
  </si>
  <si>
    <t>Налог на имущество физических лиц</t>
  </si>
  <si>
    <t>БЕЗВОЗМЕЗДНЫЕ ПОСТУПЛЕНИЯ</t>
  </si>
  <si>
    <t>ВСЕГО ДОХОДОВ</t>
  </si>
  <si>
    <t>Налоги на прибыль, доходы</t>
  </si>
  <si>
    <t>Налог на доходы физических лиц</t>
  </si>
  <si>
    <t>Налоги на имущество</t>
  </si>
  <si>
    <t>Земельный налог</t>
  </si>
  <si>
    <t>0103</t>
  </si>
  <si>
    <t>Расходы</t>
  </si>
  <si>
    <t>Услуги связи</t>
  </si>
  <si>
    <t>200</t>
  </si>
  <si>
    <t>220</t>
  </si>
  <si>
    <t>10800000000000000</t>
  </si>
  <si>
    <t>Государственная пошлина, сборы</t>
  </si>
  <si>
    <t>10807140010000110</t>
  </si>
  <si>
    <t xml:space="preserve">Государственная пошлина за государственную регистрацию </t>
  </si>
  <si>
    <t>связанные с изменениями и выдачей документов на транс-</t>
  </si>
  <si>
    <t>портные средства, выдача регистрационных знаков, приемом</t>
  </si>
  <si>
    <t>квалификационных экзаменов на получение права на управ-</t>
  </si>
  <si>
    <t>ление транспортными средствами</t>
  </si>
  <si>
    <t xml:space="preserve">транспортных средств и иные юридически значимые действия </t>
  </si>
  <si>
    <t>0</t>
  </si>
  <si>
    <t>10900000000000000</t>
  </si>
  <si>
    <t>ЗАДОЛЖЕННОСТЬ И ПЕРЕРАСЧЕТЫ ПО ОТМЕНЕННЫМ НАЛОГАМ, СБОРАМ И ИНЫМ ОБЯЗАТЕЛЬНЫМ ПЛАТЕЖАМ</t>
  </si>
  <si>
    <t>10904000000000000</t>
  </si>
  <si>
    <t>20203015100000151</t>
  </si>
  <si>
    <t>0020400</t>
  </si>
  <si>
    <t>500</t>
  </si>
  <si>
    <t>0203</t>
  </si>
  <si>
    <t>0503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</si>
  <si>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</si>
  <si>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</t>
  </si>
  <si>
    <t>Безвозмездные поступления от других бюджетов бюджетной системы Российской Федерации</t>
  </si>
  <si>
    <t>20203000000000151</t>
  </si>
  <si>
    <t>Субвенции бюджетам субъектов российской Федерации и муниципальных образований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</si>
  <si>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</si>
  <si>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 от других бюджетов бюджетной системы</t>
  </si>
  <si>
    <t>Прочие безвозмездные поступления от бюджетов муниципальных районов</t>
  </si>
  <si>
    <t>20203015000000151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</si>
  <si>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</si>
  <si>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Резервные фонды местных администраций</t>
  </si>
  <si>
    <t>Выполнение функций органами местного самоуправления</t>
  </si>
  <si>
    <t>0200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</si>
  <si>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</si>
  <si>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</si>
  <si>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</si>
  <si>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</si>
  <si>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</si>
  <si>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</si>
  <si>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Иные межбюджетные трансферты</t>
  </si>
  <si>
    <t>Межбюджетные трансферты, передаваемые бюджетам 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</si>
  <si>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</t>
  </si>
  <si>
    <t>07</t>
  </si>
  <si>
    <t>241</t>
  </si>
  <si>
    <t>0104</t>
  </si>
  <si>
    <t>Коммунальное хозяйство</t>
  </si>
  <si>
    <t>5240102</t>
  </si>
  <si>
    <t>Текущий, капитальный ремонт жилых помещений в целях оказания социальной поддержки ветеранам ВОВ, вдовам, малоимущим гражданам, пенсионерам</t>
  </si>
  <si>
    <t>Субвенция бюджетам поселений на осуществление первичного воинского учета на территориях, где отсутствуют военные комиссариаты</t>
  </si>
  <si>
    <t>Под-</t>
  </si>
  <si>
    <t>ВСЕГО РАСХОДОВ</t>
  </si>
  <si>
    <t>222</t>
  </si>
  <si>
    <t>Специалист                                                     А. Д. Шикасова</t>
  </si>
  <si>
    <t>Вед</t>
  </si>
  <si>
    <t>963</t>
  </si>
  <si>
    <t>Утверждаю</t>
  </si>
  <si>
    <t>1100</t>
  </si>
  <si>
    <t>Физическая культура и спорт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</si>
  <si>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</si>
  <si>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</si>
  <si>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</t>
  </si>
  <si>
    <t>0113</t>
  </si>
  <si>
    <t>13</t>
  </si>
  <si>
    <t>0111</t>
  </si>
  <si>
    <t>Бюджетные инвестиции, закупка автотранспортных средств и коммунальной техники</t>
  </si>
  <si>
    <t>3400000</t>
  </si>
  <si>
    <t>Другие общегосударственные вопросы</t>
  </si>
  <si>
    <t>Мобилизационная и вневойсковая подготовка</t>
  </si>
  <si>
    <t>НАЛОГОВЫЕ И НЕНАЛОГОВЫЕ ДОХОДЫ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</si>
  <si>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РФ</t>
  </si>
  <si>
    <t>Налог на доходы физических лиц с доходов, 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</si>
  <si>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Доходы, получаемые в виде арендной,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</si>
  <si>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</t>
  </si>
  <si>
    <t>в том числе</t>
  </si>
  <si>
    <t>0700401</t>
  </si>
  <si>
    <t>5202800</t>
  </si>
  <si>
    <t>300</t>
  </si>
  <si>
    <t>340</t>
  </si>
  <si>
    <t xml:space="preserve">Прочие мероприятия </t>
  </si>
  <si>
    <t>0700</t>
  </si>
  <si>
    <t xml:space="preserve">ОБРАЗОВАНИЕ </t>
  </si>
  <si>
    <t>Проведение мероприятий для детей и молодежи</t>
  </si>
  <si>
    <t>4310100</t>
  </si>
  <si>
    <t xml:space="preserve">Резервный фонд непредвиден-ных расходов президента Республики Бурятия </t>
  </si>
  <si>
    <t>БЛАГОУСТРОЙСТВО</t>
  </si>
  <si>
    <t>000 1 00 00000 00 0000 000</t>
  </si>
  <si>
    <t>182 1 01 00000 00 0000 000</t>
  </si>
  <si>
    <t>182 1 01 02000 01 0000 110</t>
  </si>
  <si>
    <t>182 1 01 02010 01 0000 110</t>
  </si>
  <si>
    <t>182 1 01 02020 01 0000 110</t>
  </si>
  <si>
    <t>182 1 06 00000 00 0000 000</t>
  </si>
  <si>
    <t>182 1 06 01000 00 0000 110</t>
  </si>
  <si>
    <t>182 1 06 06000 00 0000 110</t>
  </si>
  <si>
    <t>963 1 11 00000 00 0000 000</t>
  </si>
  <si>
    <t>963 1 11 05000 00 0000 120</t>
  </si>
  <si>
    <t>963 1 11 05010 00 0000 120</t>
  </si>
  <si>
    <t>963 1 11 05030 00 0000 120</t>
  </si>
  <si>
    <t>963 2 00 00000 00 0000 000</t>
  </si>
  <si>
    <t>963 1 14 00000 00 0000 000</t>
  </si>
  <si>
    <t>963 1 14 06000 00 0000 430</t>
  </si>
  <si>
    <t>963 1 14 06010 00 0000 430</t>
  </si>
  <si>
    <t>963 2 0 200000 00 0000 000</t>
  </si>
  <si>
    <t>963 2 02 01000 00 0000 000</t>
  </si>
  <si>
    <t>963 2 02 01001 00 0000 151</t>
  </si>
  <si>
    <t>963 2 02 03000 00 0000 151</t>
  </si>
  <si>
    <t>963 2 02 03015 00 0000 151</t>
  </si>
  <si>
    <t>963 2 02 04000 00 0000 151</t>
  </si>
  <si>
    <t>963 2 02 04012 00 0000 151</t>
  </si>
  <si>
    <t>963 2 02 04012 10 0000 151</t>
  </si>
  <si>
    <t>963 2 02 04999 00 0000 151</t>
  </si>
  <si>
    <t>963 2 02 09000 00 0000 151</t>
  </si>
  <si>
    <t>963 2 02 09050 00 0000151</t>
  </si>
  <si>
    <t>Молодежная политика и оздоровление детей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</si>
  <si>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</si>
  <si>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12</t>
  </si>
  <si>
    <t>910</t>
  </si>
  <si>
    <t>Региональные целевые программы</t>
  </si>
  <si>
    <t>Другие вопросы в области национальной экономики</t>
  </si>
  <si>
    <t>182 1 05 03010 01 3000 110</t>
  </si>
  <si>
    <t>Единый сельскохозяйственный налог</t>
  </si>
  <si>
    <t>182 1 05 00000 00 0000 110</t>
  </si>
  <si>
    <t>182 1 05 03000 01 0000 110</t>
  </si>
  <si>
    <t>182 1 05 03010 01 0000 110</t>
  </si>
  <si>
    <t>НАЛОГИ НА СОВОКУПНЫЙ ДОХОД</t>
  </si>
  <si>
    <t>900</t>
  </si>
  <si>
    <t>Осуществление первичного воинского учета на территориях, где отсутствуют военные комиссариаты</t>
  </si>
  <si>
    <t>Фонд оплаты труда и страховые взносы</t>
  </si>
  <si>
    <t>121</t>
  </si>
  <si>
    <t>Обеспечение проведения выборов и референдумов</t>
  </si>
  <si>
    <t>Проведение выборов и референдумов</t>
  </si>
  <si>
    <t>Уплата прочих налогов, сборов и иных платежей</t>
  </si>
  <si>
    <t>852</t>
  </si>
  <si>
    <t>290</t>
  </si>
  <si>
    <t>122</t>
  </si>
  <si>
    <t xml:space="preserve">                                                                                   Утверждаю</t>
  </si>
  <si>
    <t>Сумма доходов (руб.)</t>
  </si>
  <si>
    <t>Сумма расходов (руб.)</t>
  </si>
  <si>
    <t>квартал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</si>
  <si>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</si>
  <si>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</si>
  <si>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</si>
  <si>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</si>
  <si>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</si>
  <si>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</si>
  <si>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</si>
  <si>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</si>
  <si>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</si>
  <si>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</si>
  <si>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</si>
  <si>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</si>
  <si>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1105</t>
  </si>
  <si>
    <t>1-й</t>
  </si>
  <si>
    <t>2-й</t>
  </si>
  <si>
    <t>3-й</t>
  </si>
  <si>
    <t>4-й</t>
  </si>
  <si>
    <t>621</t>
  </si>
  <si>
    <t>Единый сельскохозяйственный налог (суммы денежных взысканий (штрафов) по соответству-ющему платежу согласно законодательству РФ)</t>
  </si>
  <si>
    <t>Подпрограмма "Градостроитель-ное планирование развития тер-риторий муниципальных образо-ваний в Республике Бурятия"</t>
  </si>
  <si>
    <t>226</t>
  </si>
  <si>
    <t>Иные межбюджетные трансфер-ты, передаваемые бюджетам го-родских и сельских поселений на разработку градостроительной документации - правил землеполь-зования застройки</t>
  </si>
  <si>
    <t>Фонд софинансирования из республиканского бюджета</t>
  </si>
  <si>
    <t>Экон.</t>
  </si>
  <si>
    <t>клас.</t>
  </si>
  <si>
    <t>242</t>
  </si>
  <si>
    <t>Проведение выборов главы муниципального образования</t>
  </si>
  <si>
    <t>0409</t>
  </si>
  <si>
    <t>Дорожное хозяйство (дорожные фонды)</t>
  </si>
  <si>
    <t>Содержание автомобильных дорог и инженерных сооружений на них в границах городских округов и поселений в рамках благоустр-ва</t>
  </si>
  <si>
    <t>244</t>
  </si>
  <si>
    <t>963 2 02 02000 00 0000 151</t>
  </si>
  <si>
    <t>Субсидии бюджетам бюджетной системы Российской Федерации (межбюджетные субсидии)</t>
  </si>
  <si>
    <t>963 2 02 02080 00 0000 151</t>
  </si>
  <si>
    <t>Субсидии бюджетам для обеспечения земельных участков коммунальной инфраструктурой в целях жилищного строительства</t>
  </si>
  <si>
    <t>963 2 02 02088 10 0001 151</t>
  </si>
  <si>
    <t>963 2 02 02089 10 0001 151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</si>
  <si>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</si>
  <si>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</si>
  <si>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100 1 03 02230 01 0000 110</t>
  </si>
  <si>
    <t>100 1 03 02240 01 0000 110</t>
  </si>
  <si>
    <t>100 1 03 02250 01 0000 110</t>
  </si>
  <si>
    <t>100 1 03 02260 01 0000 110</t>
  </si>
  <si>
    <t>100 1 03 00000 00 0000 000</t>
  </si>
  <si>
    <t>ИТОГО РАСХОДОВ</t>
  </si>
  <si>
    <t>Условно утвержденные расходы</t>
  </si>
  <si>
    <t>Расходы на обеспечение деятель-ности (оказание услуг) учреждений культуры (библиотеки)</t>
  </si>
  <si>
    <t>КУЛЬТУРА, КИНЕМАТОГРАФИЯ</t>
  </si>
  <si>
    <t>9998290</t>
  </si>
  <si>
    <t>Расходы на обеспечение деятель-ности (оказание услуг) учреждений культуры (дома культуры, другие учреждения культуры)</t>
  </si>
  <si>
    <t>Содержание автомобильных дорог общего пользования местного значения</t>
  </si>
  <si>
    <t>НАЦИОНАЛЬНАЯ ОБОРОНА</t>
  </si>
  <si>
    <t>Резервный фонд финансирования непредвиденных расходов администрации</t>
  </si>
  <si>
    <t>870</t>
  </si>
  <si>
    <t>Прочие мероприятия, связанные с выполнением обязательств органов местного самоуправления</t>
  </si>
  <si>
    <t>Резервный фонд администрации по ликвидации чрезвычайных ситуаций и последствий стихийных бедствий</t>
  </si>
  <si>
    <t>РЕЗЕРВНЫЕ ФОНДЫ</t>
  </si>
  <si>
    <t>Уплата налога на имущество организаций и земельного налога</t>
  </si>
  <si>
    <t>851</t>
  </si>
  <si>
    <t>Фонд оплаты труда государственных (муниципальных) органов и взносы по обязательному социальному страхованию</t>
  </si>
  <si>
    <t>Руководство и управление в сфере установленных функций органов местного самоуправления</t>
  </si>
  <si>
    <t>Функционирование высшего должностного лица субъекта РФ и органа местного самоуправления</t>
  </si>
  <si>
    <t>НАЛОГИ НА ТОВАРЫ (РАБОТЫ, УСЛУГИ), РЕАЛИЗУЕМЫЕ НА ТЕРРИТОРИИ РОССИЙСКОЙ ФЕДЕРАЦИИ</t>
  </si>
  <si>
    <t>540</t>
  </si>
  <si>
    <t>250</t>
  </si>
  <si>
    <t>251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</si>
  <si>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</si>
  <si>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</t>
  </si>
  <si>
    <t>9994000</t>
  </si>
  <si>
    <t>Специалист:                                                А. Д. Шикасова</t>
  </si>
  <si>
    <t>9994300</t>
  </si>
  <si>
    <t>Безвозмездные перечисления бюджетам</t>
  </si>
  <si>
    <t>Функционирование Правительства Российской Федерации, высших исполнительных органов государст-венной власти субъектов Российской Федерации, местных администраций</t>
  </si>
  <si>
    <t>Субсидии автономным учреждениям на финансовое обеспечение государ-ственного (муниципального) задания на оказание государственных (муни-ципальных) услуг (выполнение работ)</t>
  </si>
  <si>
    <t>Межбюджетные трансферты бюджетам муниципальных районов из бюджетов поселений и межбюджетные трансфер-ты бюджетам поселений из бюджетов муниципальных районов на осуществ-лений части полномочий по решению вопросов местного значения в соответ-ствии с заключенными соглашениями</t>
  </si>
  <si>
    <t>Другие вопросы в области физической культуры и спорта</t>
  </si>
  <si>
    <t>Расходы на проведение мероприятий в области физической культуры и спорта</t>
  </si>
  <si>
    <t>Функционирование законодатель-ных (представительных)органов госвласти и представительных органов МО</t>
  </si>
  <si>
    <t>НАЦИОНАЛЬНАЯ ЭКОНОМИКА</t>
  </si>
  <si>
    <t>Прочая закупка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</si>
  <si>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государст-венных (муниципальных) нужд</t>
  </si>
  <si>
    <t>ОБЩЕГОСУДАРСТВЕННЫЕ ВОПРОСЫ</t>
  </si>
  <si>
    <t>Расходы на обеспечение функцио-нирования высшего должностного лица муниципального образования</t>
  </si>
  <si>
    <t>Расходы на обеспечение функцио-нирования председателя представи-тельного органа муниципального образования</t>
  </si>
  <si>
    <t>Расходы на обеспечение функций органов местного самоуправления</t>
  </si>
  <si>
    <t>Фонд оплаты труда государственных (муниципальных)служащих органов и взносы по обязательному социальному страхованию</t>
  </si>
  <si>
    <t>Оплата работ, услуг</t>
  </si>
  <si>
    <t>Работы, услуги по содержанию имущества</t>
  </si>
  <si>
    <t>Прочие работы, услуги</t>
  </si>
  <si>
    <t>9994301</t>
  </si>
  <si>
    <t>Прочие межбюджетные трансферты на осуществление полномочий по организации и осуществлению мероприятия по гражданской обороне</t>
  </si>
  <si>
    <t>9994302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</si>
  <si>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</si>
  <si>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</si>
  <si>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</si>
  <si>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</si>
  <si>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Резервный фонд администрации по предупреждению чрезвычайных ситуаций</t>
  </si>
  <si>
    <t>Прочие межбюджетные трансферты на осуществление полномочий по финансовому контролю за соблюдением установленного порядка управлением и распоряжением муниципальным имуществом общего характера</t>
  </si>
  <si>
    <t xml:space="preserve">Иные межбюджетные трансферты </t>
  </si>
  <si>
    <t>212</t>
  </si>
  <si>
    <t>Транспортные услуги</t>
  </si>
  <si>
    <t>Безвозмездные перечисления государственным и муниципальным организациям</t>
  </si>
  <si>
    <t>Перечисления другим бюджетам Бюд-жетной системы Российской Федерации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</si>
  <si>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</si>
  <si>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</si>
  <si>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Республиканский конкурс "Лучшее территориальное общественное самоуправление"</t>
  </si>
  <si>
    <t>6537403</t>
  </si>
  <si>
    <t>621/211</t>
  </si>
  <si>
    <t>621/212</t>
  </si>
  <si>
    <t>621/213</t>
  </si>
  <si>
    <t>621/220</t>
  </si>
  <si>
    <t>621/223</t>
  </si>
  <si>
    <t>621/224</t>
  </si>
  <si>
    <t>621/225</t>
  </si>
  <si>
    <t>621/226</t>
  </si>
  <si>
    <t>621/290</t>
  </si>
  <si>
    <t>621/300</t>
  </si>
  <si>
    <t>621/310</t>
  </si>
  <si>
    <t>621/340</t>
  </si>
  <si>
    <t>0107</t>
  </si>
  <si>
    <t>963 1 17 00000 00 0000 000</t>
  </si>
  <si>
    <t>ПРОЧИЕ НЕНАЛОГОВЫЕ ДОХОДЫ</t>
  </si>
  <si>
    <t>Выполнение других обязательств муниципального образования</t>
  </si>
  <si>
    <t>Закупка товаров, работ и услуг для государственных (муниципальных) нужд</t>
  </si>
  <si>
    <t>Специальные расходы</t>
  </si>
  <si>
    <t>Иные закупки товаров, работ и услуг для обеспечения государственных (муниципальных) нужд</t>
  </si>
  <si>
    <t>Прочие межбюджетные трансферты на осуществление полномочий по муниципальному контролю в сфере благоустройства</t>
  </si>
  <si>
    <t xml:space="preserve">Перечисления другим бюджетам бюджетной системы Российской Федерации                                    </t>
  </si>
  <si>
    <t xml:space="preserve"> 2016 год</t>
  </si>
  <si>
    <t>9998210</t>
  </si>
  <si>
    <t>Осуществление мероприятий, связанных с владением, пользованием и распоряжением имуществом, находящимся в муниципальной собственности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</si>
  <si>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</si>
  <si>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</si>
  <si>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0106</t>
  </si>
  <si>
    <t>Межбюджетные трансферты бюджетам муниципальных образований из бюджетов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</si>
  <si>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 на осуществление полномочий по финансо-вому контролю за соблюдением установ-ленного порядка управлением и распоря-жением муниципальным имуществом</t>
  </si>
  <si>
    <t>Прочие межбюджетные трансферты</t>
  </si>
  <si>
    <t>963 1 16 90050 10 6000 140</t>
  </si>
  <si>
    <t>Прочие поступления от денежных взысканий (штрафов) и иных сумм в возмещение ущерба, зачисляемые в бюджеты поселений</t>
  </si>
  <si>
    <t>963 1 16 90000 00 0000 140</t>
  </si>
  <si>
    <t>Прочие поступления от денежных взысканий (штрафов) и иных сумм в возмещение ущерба</t>
  </si>
  <si>
    <t>182 1 01 02030 01 0000 110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</si>
  <si>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</si>
  <si>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Народное творчество и культурно-досуговая деятельность «на повышение средней заработной платы работников муниципальных учреждений культуры» (библиотеки)</t>
  </si>
  <si>
    <t>Народное творчество и культурно-досуговая деятельность «на повышение средней заработной платы работников муниципальных учреждений культуры» (ДК)</t>
  </si>
  <si>
    <t>Закупка товаров, работ, услуг в сфере информационно-коммуникационных технологий</t>
  </si>
  <si>
    <t>Резервные средства</t>
  </si>
  <si>
    <t>Безвозмездные перечисления организациям</t>
  </si>
  <si>
    <t>240</t>
  </si>
  <si>
    <t xml:space="preserve">Расходы </t>
  </si>
  <si>
    <t>9998220</t>
  </si>
  <si>
    <t>182 1 06 01030 13 0000 110</t>
  </si>
  <si>
    <t>Налог на имущество физических лиц, взимае-мый по ставкам, применяемым к объектам налогообложения, расположенным в границах городских  поселений</t>
  </si>
  <si>
    <t>182 1 06 06030 03 0000 110</t>
  </si>
  <si>
    <t>Земельный налог с организаций</t>
  </si>
  <si>
    <t>182 1 06 06033 13 0000 110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</si>
  <si>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</si>
  <si>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182 1 06 06040 00 0000 110</t>
  </si>
  <si>
    <t>Земельный налог с физических лиц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</si>
  <si>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</si>
  <si>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</si>
  <si>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963 1 11 05013 13 0000 120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</si>
  <si>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</si>
  <si>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963 1 11 05035 13 0000 120</t>
  </si>
  <si>
    <t>Доходы от сдачи 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автономных учреждений)</t>
  </si>
  <si>
    <t>Доходы от продажи земельных участков, находящихся в государственной и муниципаль-ной собственности</t>
  </si>
  <si>
    <t>963 1 14 06013 13 0000 430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</si>
  <si>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</si>
  <si>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963 1 17 05050 13 0000 180</t>
  </si>
  <si>
    <t>Прочие неналоговые доходы бюджетов городских поселений</t>
  </si>
  <si>
    <t>963 2 02 03015 13 0000 151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</si>
  <si>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</si>
  <si>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963 2 02 04999 13 0000 151</t>
  </si>
  <si>
    <t>Прочие межбюджетные трансферты, передаваемые бюджетам городских поселений</t>
  </si>
  <si>
    <t>963 2 02 09054 13 0000151</t>
  </si>
  <si>
    <t>Прочие безвозмездные поступления в бюджеты городских поселений от бюджетов муниципальных районов</t>
  </si>
  <si>
    <t xml:space="preserve"> 2017 год</t>
  </si>
  <si>
    <t>9994304</t>
  </si>
  <si>
    <t>Социальное обеспечение населения</t>
  </si>
  <si>
    <r>
      <t xml:space="preserve">Субсидия на предоставление мер социальной поддержки по оплате коммунальных услуг специалистам муниципальных учреждений культуры, проживающим, работающим в сельских населенных пунктах, рабочих поселках (ПГТ) на территории Республики Бурятия </t>
    </r>
    <r>
      <rPr>
        <b/>
        <sz val="11"/>
        <rFont val="Times New Roman"/>
        <family val="1"/>
        <charset val="204"/>
      </rPr>
      <t>(Библиотека)</t>
    </r>
  </si>
  <si>
    <r>
      <t>Субсидия на предоставление мер социальной поддержки по оплате коммунальных услуг специалистам муниципальных учреждений культуры, проживающим, работающим в сельских населенных пунктах, рабочих поселках (ПГТ) на территории Республики Бурятия (</t>
    </r>
    <r>
      <rPr>
        <b/>
        <sz val="11"/>
        <rFont val="Times New Roman"/>
        <family val="1"/>
        <charset val="204"/>
      </rPr>
      <t>Дом культуры)</t>
    </r>
  </si>
  <si>
    <t>норматив ОМСУ = 2779,0 тыс. руб.</t>
  </si>
  <si>
    <t>622</t>
  </si>
  <si>
    <t>Субсидии автономным учреждениям на иные цели</t>
  </si>
  <si>
    <t>Иные выплаты персоналу государственных (муниципальных) органов, за исключением фонда оплаты труда</t>
  </si>
  <si>
    <t xml:space="preserve"> 2018 год</t>
  </si>
  <si>
    <t xml:space="preserve"> КАССОВЫЙ ПЛАН по доходам МО ГП "посёлок Кичера" на 2016 год </t>
  </si>
  <si>
    <t xml:space="preserve"> КАССОВЫЙ ПЛАН по расходам  МО ГП "поселок Кичера" на 2016 год </t>
  </si>
  <si>
    <t>ЖИЛИЩНОЕ ХОЗЯЙСТВО</t>
  </si>
  <si>
    <t>0000000000</t>
  </si>
  <si>
    <t>9999981000</t>
  </si>
  <si>
    <t>9999981010</t>
  </si>
  <si>
    <t>9999981030</t>
  </si>
  <si>
    <t>9999981020</t>
  </si>
  <si>
    <t>9999986000</t>
  </si>
  <si>
    <t>9999986010</t>
  </si>
  <si>
    <t>9999986020</t>
  </si>
  <si>
    <t>9999986030</t>
  </si>
  <si>
    <t>9999951180</t>
  </si>
  <si>
    <t>9999943020</t>
  </si>
  <si>
    <t>9999982200</t>
  </si>
  <si>
    <t>9999982260</t>
  </si>
  <si>
    <t>9999982900</t>
  </si>
  <si>
    <t>9999982910</t>
  </si>
  <si>
    <t>9999983110</t>
  </si>
  <si>
    <t>9999983120</t>
  </si>
  <si>
    <t>9999982600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</si>
  <si>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</si>
  <si>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</si>
  <si>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Фонд оплаты труда государственных (муниципальных) служащих органов и взносы по обязательному социальному страхованию</t>
  </si>
  <si>
    <t>963 1 17 14000 00 0000 180</t>
  </si>
  <si>
    <t>Средства самообложения граждан</t>
  </si>
  <si>
    <t>963 1 17 14030 13 0000 180</t>
  </si>
  <si>
    <t>Средства самообложения граждан, зачисляемые в бюджеты городских поселений</t>
  </si>
  <si>
    <t>963 1 17 05000 00 0000 180</t>
  </si>
  <si>
    <t xml:space="preserve">Прочие неналоговые доходы </t>
  </si>
  <si>
    <t>Прочие межбюджетные трансферты на осуществление полномочий по организа-ции и осуществлению мероприятий по гражданской обороне</t>
  </si>
  <si>
    <t>0220272340</t>
  </si>
  <si>
    <t>0230272340</t>
  </si>
  <si>
    <t>0220273180</t>
  </si>
  <si>
    <t>0230273180</t>
  </si>
  <si>
    <t>621/222</t>
  </si>
  <si>
    <t>963 2 02 01001 13 0000 151</t>
  </si>
  <si>
    <t>Дотация бюджетам городских поселений на выравнивание  бюджетной обеспеченности</t>
  </si>
  <si>
    <t xml:space="preserve"> Руководитель администрации МО ГП "поселок Кичера"</t>
  </si>
  <si>
    <t>____________________Н. Д. Голикова</t>
  </si>
  <si>
    <t>Руководитель администрации МО ГП "поселок Кичера"</t>
  </si>
  <si>
    <t xml:space="preserve">Уплата прочих налогов, сборов </t>
  </si>
  <si>
    <t>853</t>
  </si>
  <si>
    <t>Уплата иных платежей</t>
  </si>
  <si>
    <t>Народное творчество и культурно-досуговая деятельность «на повышение средней заработной платы работников муниципальных учреждений культуры» (всего)</t>
  </si>
  <si>
    <t>9999974030</t>
  </si>
  <si>
    <t>на 31.05.2016г.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</si>
</sst>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0.0"/>
    <numFmt numFmtId="182" formatCode="0.000"/>
  </numFmts>
  <fonts count="37" x14ac:knownFonts="1">
    <font>
      <sz val="10"/>
      <name val="Arial Cyr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.5"/>
      <name val="Arial Cyr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sz val="11"/>
      <name val="Arial Cyr"/>
      <family val="2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b/>
      <sz val="11"/>
      <color indexed="16"/>
      <name val="Arial Cyr"/>
      <family val="2"/>
      <charset val="204"/>
    </font>
    <font>
      <b/>
      <sz val="11"/>
      <color indexed="16"/>
      <name val="Times New Roman"/>
      <family val="1"/>
      <charset val="204"/>
    </font>
    <font>
      <b/>
      <sz val="10.5"/>
      <name val="Times New Roman"/>
      <family val="1"/>
      <charset val="204"/>
    </font>
    <font>
      <sz val="10"/>
      <name val="Arial Cyr"/>
      <charset val="204"/>
    </font>
    <font>
      <b/>
      <sz val="10"/>
      <color indexed="12"/>
      <name val="Arial Cyr"/>
      <family val="2"/>
      <charset val="204"/>
    </font>
    <font>
      <sz val="10"/>
      <name val="Arial Cyr"/>
      <family val="2"/>
      <charset val="204"/>
    </font>
    <font>
      <sz val="10.5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sz val="11"/>
      <name val="Arial Cyr"/>
      <charset val="204"/>
    </font>
    <font>
      <b/>
      <sz val="11"/>
      <color indexed="12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b/>
      <sz val="11.5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2"/>
      <name val="Arial Cyr"/>
      <family val="2"/>
      <charset val="204"/>
    </font>
    <font>
      <b/>
      <sz val="10"/>
      <color indexed="10"/>
      <name val="Times New Roman"/>
      <family val="1"/>
      <charset val="204"/>
    </font>
    <font>
      <sz val="11"/>
      <color indexed="16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216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/>
    <xf numFmtId="0" fontId="4" fillId="0" borderId="0" xfId="0" applyFont="1" applyBorder="1" applyAlignment="1">
      <alignment vertical="center" wrapText="1"/>
    </xf>
    <xf numFmtId="0" fontId="4" fillId="0" borderId="0" xfId="0" applyFont="1" applyAlignment="1"/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vertical="center" wrapText="1"/>
    </xf>
    <xf numFmtId="49" fontId="3" fillId="0" borderId="4" xfId="0" applyNumberFormat="1" applyFont="1" applyFill="1" applyBorder="1" applyAlignment="1"/>
    <xf numFmtId="49" fontId="3" fillId="0" borderId="5" xfId="0" applyNumberFormat="1" applyFont="1" applyFill="1" applyBorder="1" applyAlignment="1"/>
    <xf numFmtId="49" fontId="3" fillId="0" borderId="1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/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/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/>
    <xf numFmtId="49" fontId="3" fillId="0" borderId="10" xfId="0" applyNumberFormat="1" applyFont="1" applyFill="1" applyBorder="1" applyAlignment="1"/>
    <xf numFmtId="0" fontId="6" fillId="0" borderId="6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49" fontId="3" fillId="0" borderId="12" xfId="0" applyNumberFormat="1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left" vertical="center" wrapText="1"/>
    </xf>
    <xf numFmtId="49" fontId="3" fillId="3" borderId="3" xfId="0" applyNumberFormat="1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left" vertical="center" wrapText="1"/>
    </xf>
    <xf numFmtId="49" fontId="7" fillId="4" borderId="6" xfId="0" applyNumberFormat="1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left" vertical="center" wrapText="1"/>
    </xf>
    <xf numFmtId="49" fontId="3" fillId="5" borderId="2" xfId="0" applyNumberFormat="1" applyFont="1" applyFill="1" applyBorder="1" applyAlignment="1"/>
    <xf numFmtId="0" fontId="7" fillId="5" borderId="2" xfId="0" applyFont="1" applyFill="1" applyBorder="1" applyAlignment="1">
      <alignment horizontal="left"/>
    </xf>
    <xf numFmtId="49" fontId="8" fillId="0" borderId="8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49" fontId="3" fillId="0" borderId="13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/>
    </xf>
    <xf numFmtId="49" fontId="3" fillId="0" borderId="6" xfId="0" applyNumberFormat="1" applyFont="1" applyFill="1" applyBorder="1" applyAlignment="1">
      <alignment vertical="center"/>
    </xf>
    <xf numFmtId="0" fontId="11" fillId="0" borderId="14" xfId="0" applyFont="1" applyFill="1" applyBorder="1" applyAlignment="1">
      <alignment wrapText="1"/>
    </xf>
    <xf numFmtId="0" fontId="4" fillId="0" borderId="0" xfId="0" applyFont="1" applyAlignment="1">
      <alignment horizontal="right" vertical="center" wrapText="1"/>
    </xf>
    <xf numFmtId="0" fontId="11" fillId="6" borderId="2" xfId="0" applyFont="1" applyFill="1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1" fillId="0" borderId="14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wrapText="1"/>
    </xf>
    <xf numFmtId="0" fontId="15" fillId="0" borderId="14" xfId="0" applyFont="1" applyFill="1" applyBorder="1"/>
    <xf numFmtId="0" fontId="15" fillId="0" borderId="16" xfId="0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49" fontId="15" fillId="0" borderId="18" xfId="0" applyNumberFormat="1" applyFont="1" applyBorder="1" applyAlignment="1">
      <alignment horizontal="center" vertical="center" wrapText="1"/>
    </xf>
    <xf numFmtId="0" fontId="9" fillId="0" borderId="0" xfId="0" applyFont="1"/>
    <xf numFmtId="0" fontId="5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5" fillId="0" borderId="15" xfId="0" applyFont="1" applyBorder="1"/>
    <xf numFmtId="0" fontId="5" fillId="0" borderId="11" xfId="0" applyFont="1" applyBorder="1"/>
    <xf numFmtId="0" fontId="5" fillId="0" borderId="12" xfId="0" applyFont="1" applyBorder="1"/>
    <xf numFmtId="49" fontId="11" fillId="6" borderId="19" xfId="0" applyNumberFormat="1" applyFont="1" applyFill="1" applyBorder="1" applyAlignment="1">
      <alignment horizontal="center" vertical="center"/>
    </xf>
    <xf numFmtId="49" fontId="11" fillId="6" borderId="20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11" fillId="0" borderId="21" xfId="0" applyNumberFormat="1" applyFont="1" applyFill="1" applyBorder="1" applyAlignment="1">
      <alignment horizontal="center" vertical="center" wrapText="1"/>
    </xf>
    <xf numFmtId="49" fontId="11" fillId="0" borderId="22" xfId="0" applyNumberFormat="1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center" vertical="center" wrapText="1"/>
    </xf>
    <xf numFmtId="49" fontId="11" fillId="2" borderId="19" xfId="0" applyNumberFormat="1" applyFont="1" applyFill="1" applyBorder="1" applyAlignment="1">
      <alignment horizontal="center" vertical="center" wrapText="1"/>
    </xf>
    <xf numFmtId="49" fontId="11" fillId="2" borderId="2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49" fontId="11" fillId="0" borderId="25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49" fontId="11" fillId="0" borderId="25" xfId="0" applyNumberFormat="1" applyFont="1" applyFill="1" applyBorder="1" applyAlignment="1">
      <alignment horizontal="center"/>
    </xf>
    <xf numFmtId="49" fontId="11" fillId="0" borderId="26" xfId="0" applyNumberFormat="1" applyFont="1" applyFill="1" applyBorder="1" applyAlignment="1">
      <alignment horizontal="center"/>
    </xf>
    <xf numFmtId="0" fontId="11" fillId="0" borderId="13" xfId="0" applyFont="1" applyFill="1" applyBorder="1"/>
    <xf numFmtId="49" fontId="11" fillId="0" borderId="27" xfId="0" applyNumberFormat="1" applyFont="1" applyFill="1" applyBorder="1" applyAlignment="1">
      <alignment horizontal="center"/>
    </xf>
    <xf numFmtId="49" fontId="11" fillId="0" borderId="28" xfId="0" applyNumberFormat="1" applyFont="1" applyFill="1" applyBorder="1" applyAlignment="1">
      <alignment horizontal="center"/>
    </xf>
    <xf numFmtId="0" fontId="11" fillId="0" borderId="28" xfId="0" applyFont="1" applyFill="1" applyBorder="1" applyAlignment="1">
      <alignment horizontal="center"/>
    </xf>
    <xf numFmtId="0" fontId="15" fillId="0" borderId="13" xfId="0" applyFont="1" applyFill="1" applyBorder="1"/>
    <xf numFmtId="0" fontId="15" fillId="0" borderId="7" xfId="0" applyFont="1" applyFill="1" applyBorder="1" applyAlignment="1">
      <alignment horizontal="center"/>
    </xf>
    <xf numFmtId="49" fontId="15" fillId="0" borderId="27" xfId="0" applyNumberFormat="1" applyFont="1" applyFill="1" applyBorder="1" applyAlignment="1">
      <alignment horizontal="center"/>
    </xf>
    <xf numFmtId="49" fontId="15" fillId="0" borderId="28" xfId="0" applyNumberFormat="1" applyFont="1" applyFill="1" applyBorder="1" applyAlignment="1">
      <alignment horizontal="center"/>
    </xf>
    <xf numFmtId="0" fontId="15" fillId="0" borderId="28" xfId="0" applyFont="1" applyFill="1" applyBorder="1" applyAlignment="1">
      <alignment horizontal="center"/>
    </xf>
    <xf numFmtId="0" fontId="15" fillId="0" borderId="14" xfId="0" applyFont="1" applyFill="1" applyBorder="1" applyAlignment="1">
      <alignment horizontal="center"/>
    </xf>
    <xf numFmtId="49" fontId="15" fillId="0" borderId="25" xfId="0" applyNumberFormat="1" applyFont="1" applyFill="1" applyBorder="1" applyAlignment="1">
      <alignment horizontal="center"/>
    </xf>
    <xf numFmtId="49" fontId="15" fillId="0" borderId="26" xfId="0" applyNumberFormat="1" applyFont="1" applyFill="1" applyBorder="1" applyAlignment="1">
      <alignment horizontal="center"/>
    </xf>
    <xf numFmtId="49" fontId="11" fillId="2" borderId="3" xfId="0" applyNumberFormat="1" applyFont="1" applyFill="1" applyBorder="1"/>
    <xf numFmtId="49" fontId="15" fillId="2" borderId="21" xfId="0" applyNumberFormat="1" applyFont="1" applyFill="1" applyBorder="1" applyAlignment="1">
      <alignment horizontal="center"/>
    </xf>
    <xf numFmtId="49" fontId="15" fillId="2" borderId="22" xfId="0" applyNumberFormat="1" applyFont="1" applyFill="1" applyBorder="1" applyAlignment="1">
      <alignment horizontal="center"/>
    </xf>
    <xf numFmtId="49" fontId="11" fillId="2" borderId="22" xfId="0" applyNumberFormat="1" applyFont="1" applyFill="1" applyBorder="1" applyAlignment="1">
      <alignment horizontal="center"/>
    </xf>
    <xf numFmtId="0" fontId="15" fillId="2" borderId="29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 vertical="center" wrapText="1"/>
    </xf>
    <xf numFmtId="49" fontId="11" fillId="6" borderId="21" xfId="0" applyNumberFormat="1" applyFont="1" applyFill="1" applyBorder="1" applyAlignment="1">
      <alignment horizontal="center" vertical="center"/>
    </xf>
    <xf numFmtId="49" fontId="11" fillId="6" borderId="22" xfId="0" applyNumberFormat="1" applyFont="1" applyFill="1" applyBorder="1" applyAlignment="1">
      <alignment horizontal="center" vertical="center"/>
    </xf>
    <xf numFmtId="2" fontId="11" fillId="6" borderId="2" xfId="0" applyNumberFormat="1" applyFont="1" applyFill="1" applyBorder="1" applyAlignment="1">
      <alignment vertical="center"/>
    </xf>
    <xf numFmtId="2" fontId="11" fillId="6" borderId="3" xfId="0" applyNumberFormat="1" applyFont="1" applyFill="1" applyBorder="1" applyAlignment="1">
      <alignment vertical="center"/>
    </xf>
    <xf numFmtId="0" fontId="11" fillId="0" borderId="30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/>
    </xf>
    <xf numFmtId="2" fontId="11" fillId="0" borderId="7" xfId="0" applyNumberFormat="1" applyFont="1" applyFill="1" applyBorder="1" applyAlignment="1"/>
    <xf numFmtId="0" fontId="15" fillId="0" borderId="13" xfId="0" applyFont="1" applyFill="1" applyBorder="1" applyAlignment="1">
      <alignment horizontal="center"/>
    </xf>
    <xf numFmtId="49" fontId="15" fillId="0" borderId="31" xfId="0" applyNumberFormat="1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49" fontId="15" fillId="2" borderId="19" xfId="0" applyNumberFormat="1" applyFont="1" applyFill="1" applyBorder="1" applyAlignment="1">
      <alignment horizontal="center"/>
    </xf>
    <xf numFmtId="49" fontId="15" fillId="2" borderId="20" xfId="0" applyNumberFormat="1" applyFont="1" applyFill="1" applyBorder="1" applyAlignment="1">
      <alignment horizontal="center"/>
    </xf>
    <xf numFmtId="49" fontId="11" fillId="2" borderId="20" xfId="0" applyNumberFormat="1" applyFont="1" applyFill="1" applyBorder="1" applyAlignment="1">
      <alignment horizontal="center"/>
    </xf>
    <xf numFmtId="0" fontId="11" fillId="6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49" fontId="11" fillId="0" borderId="19" xfId="0" applyNumberFormat="1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/>
    </xf>
    <xf numFmtId="49" fontId="11" fillId="0" borderId="23" xfId="0" applyNumberFormat="1" applyFont="1" applyFill="1" applyBorder="1" applyAlignment="1">
      <alignment horizontal="center"/>
    </xf>
    <xf numFmtId="49" fontId="11" fillId="0" borderId="24" xfId="0" applyNumberFormat="1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49" fontId="15" fillId="2" borderId="3" xfId="0" applyNumberFormat="1" applyFont="1" applyFill="1" applyBorder="1"/>
    <xf numFmtId="0" fontId="15" fillId="2" borderId="3" xfId="0" applyFont="1" applyFill="1" applyBorder="1"/>
    <xf numFmtId="0" fontId="15" fillId="2" borderId="3" xfId="0" applyFont="1" applyFill="1" applyBorder="1" applyAlignment="1">
      <alignment horizontal="center"/>
    </xf>
    <xf numFmtId="49" fontId="11" fillId="0" borderId="27" xfId="0" applyNumberFormat="1" applyFont="1" applyFill="1" applyBorder="1" applyAlignment="1">
      <alignment horizontal="center" vertical="center"/>
    </xf>
    <xf numFmtId="49" fontId="11" fillId="0" borderId="28" xfId="0" applyNumberFormat="1" applyFont="1" applyFill="1" applyBorder="1" applyAlignment="1">
      <alignment horizontal="center" vertical="center"/>
    </xf>
    <xf numFmtId="0" fontId="14" fillId="0" borderId="0" xfId="0" applyFont="1"/>
    <xf numFmtId="2" fontId="3" fillId="0" borderId="0" xfId="0" applyNumberFormat="1" applyFont="1"/>
    <xf numFmtId="0" fontId="14" fillId="0" borderId="0" xfId="0" applyFont="1" applyFill="1" applyBorder="1"/>
    <xf numFmtId="2" fontId="3" fillId="5" borderId="2" xfId="0" applyNumberFormat="1" applyFont="1" applyFill="1" applyBorder="1" applyAlignment="1">
      <alignment horizontal="center"/>
    </xf>
    <xf numFmtId="2" fontId="15" fillId="0" borderId="7" xfId="0" applyNumberFormat="1" applyFont="1" applyFill="1" applyBorder="1" applyAlignment="1"/>
    <xf numFmtId="0" fontId="3" fillId="0" borderId="3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49" fontId="15" fillId="0" borderId="26" xfId="0" applyNumberFormat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/>
    </xf>
    <xf numFmtId="49" fontId="11" fillId="2" borderId="29" xfId="0" applyNumberFormat="1" applyFont="1" applyFill="1" applyBorder="1" applyAlignment="1">
      <alignment horizontal="center"/>
    </xf>
    <xf numFmtId="49" fontId="15" fillId="2" borderId="12" xfId="0" applyNumberFormat="1" applyFont="1" applyFill="1" applyBorder="1"/>
    <xf numFmtId="0" fontId="15" fillId="2" borderId="12" xfId="0" applyFont="1" applyFill="1" applyBorder="1"/>
    <xf numFmtId="49" fontId="15" fillId="2" borderId="31" xfId="0" applyNumberFormat="1" applyFont="1" applyFill="1" applyBorder="1" applyAlignment="1">
      <alignment horizontal="center"/>
    </xf>
    <xf numFmtId="49" fontId="11" fillId="6" borderId="3" xfId="0" applyNumberFormat="1" applyFont="1" applyFill="1" applyBorder="1"/>
    <xf numFmtId="0" fontId="11" fillId="0" borderId="2" xfId="0" applyFont="1" applyFill="1" applyBorder="1" applyAlignment="1">
      <alignment horizontal="center"/>
    </xf>
    <xf numFmtId="0" fontId="11" fillId="0" borderId="3" xfId="0" applyFont="1" applyFill="1" applyBorder="1" applyAlignment="1">
      <alignment wrapText="1"/>
    </xf>
    <xf numFmtId="49" fontId="11" fillId="0" borderId="22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/>
    </xf>
    <xf numFmtId="49" fontId="15" fillId="0" borderId="34" xfId="0" applyNumberFormat="1" applyFont="1" applyFill="1" applyBorder="1" applyAlignment="1">
      <alignment horizontal="center"/>
    </xf>
    <xf numFmtId="49" fontId="15" fillId="0" borderId="18" xfId="0" applyNumberFormat="1" applyFont="1" applyFill="1" applyBorder="1" applyAlignment="1">
      <alignment horizontal="center"/>
    </xf>
    <xf numFmtId="49" fontId="15" fillId="0" borderId="24" xfId="0" applyNumberFormat="1" applyFont="1" applyFill="1" applyBorder="1" applyAlignment="1">
      <alignment horizontal="center" vertical="center"/>
    </xf>
    <xf numFmtId="49" fontId="15" fillId="0" borderId="28" xfId="0" applyNumberFormat="1" applyFont="1" applyFill="1" applyBorder="1" applyAlignment="1">
      <alignment horizontal="center" vertical="center"/>
    </xf>
    <xf numFmtId="0" fontId="15" fillId="0" borderId="7" xfId="0" applyFont="1" applyFill="1" applyBorder="1"/>
    <xf numFmtId="0" fontId="15" fillId="2" borderId="11" xfId="0" applyFont="1" applyFill="1" applyBorder="1"/>
    <xf numFmtId="49" fontId="15" fillId="2" borderId="35" xfId="0" applyNumberFormat="1" applyFont="1" applyFill="1" applyBorder="1" applyAlignment="1">
      <alignment horizontal="center"/>
    </xf>
    <xf numFmtId="49" fontId="11" fillId="2" borderId="35" xfId="0" applyNumberFormat="1" applyFont="1" applyFill="1" applyBorder="1" applyAlignment="1">
      <alignment horizontal="center"/>
    </xf>
    <xf numFmtId="49" fontId="11" fillId="2" borderId="36" xfId="0" applyNumberFormat="1" applyFont="1" applyFill="1" applyBorder="1" applyAlignment="1">
      <alignment horizontal="center"/>
    </xf>
    <xf numFmtId="49" fontId="15" fillId="0" borderId="37" xfId="0" applyNumberFormat="1" applyFont="1" applyFill="1" applyBorder="1" applyAlignment="1">
      <alignment horizontal="center" vertical="center"/>
    </xf>
    <xf numFmtId="49" fontId="11" fillId="0" borderId="34" xfId="0" applyNumberFormat="1" applyFont="1" applyFill="1" applyBorder="1" applyAlignment="1">
      <alignment horizontal="center"/>
    </xf>
    <xf numFmtId="49" fontId="15" fillId="0" borderId="38" xfId="0" applyNumberFormat="1" applyFont="1" applyFill="1" applyBorder="1" applyAlignment="1">
      <alignment horizontal="center"/>
    </xf>
    <xf numFmtId="49" fontId="11" fillId="0" borderId="38" xfId="0" applyNumberFormat="1" applyFont="1" applyFill="1" applyBorder="1" applyAlignment="1">
      <alignment horizontal="center"/>
    </xf>
    <xf numFmtId="49" fontId="15" fillId="7" borderId="15" xfId="0" applyNumberFormat="1" applyFont="1" applyFill="1" applyBorder="1"/>
    <xf numFmtId="0" fontId="15" fillId="7" borderId="15" xfId="0" applyFont="1" applyFill="1" applyBorder="1"/>
    <xf numFmtId="0" fontId="15" fillId="7" borderId="4" xfId="0" applyFont="1" applyFill="1" applyBorder="1" applyAlignment="1">
      <alignment horizontal="center"/>
    </xf>
    <xf numFmtId="49" fontId="15" fillId="7" borderId="39" xfId="0" applyNumberFormat="1" applyFont="1" applyFill="1" applyBorder="1" applyAlignment="1">
      <alignment horizontal="center"/>
    </xf>
    <xf numFmtId="49" fontId="15" fillId="7" borderId="20" xfId="0" applyNumberFormat="1" applyFont="1" applyFill="1" applyBorder="1" applyAlignment="1">
      <alignment horizontal="center"/>
    </xf>
    <xf numFmtId="49" fontId="11" fillId="7" borderId="20" xfId="0" applyNumberFormat="1" applyFont="1" applyFill="1" applyBorder="1" applyAlignment="1">
      <alignment horizontal="center"/>
    </xf>
    <xf numFmtId="0" fontId="15" fillId="2" borderId="11" xfId="0" applyFont="1" applyFill="1" applyBorder="1" applyAlignment="1">
      <alignment horizontal="center"/>
    </xf>
    <xf numFmtId="49" fontId="15" fillId="2" borderId="40" xfId="0" applyNumberFormat="1" applyFont="1" applyFill="1" applyBorder="1" applyAlignment="1">
      <alignment horizontal="center"/>
    </xf>
    <xf numFmtId="0" fontId="11" fillId="0" borderId="30" xfId="0" applyFont="1" applyFill="1" applyBorder="1" applyAlignment="1">
      <alignment horizontal="left" vertical="center" wrapText="1"/>
    </xf>
    <xf numFmtId="0" fontId="11" fillId="0" borderId="14" xfId="0" applyFont="1" applyFill="1" applyBorder="1"/>
    <xf numFmtId="0" fontId="15" fillId="0" borderId="16" xfId="0" applyFont="1" applyFill="1" applyBorder="1" applyAlignment="1">
      <alignment horizontal="center"/>
    </xf>
    <xf numFmtId="49" fontId="15" fillId="0" borderId="41" xfId="0" applyNumberFormat="1" applyFont="1" applyFill="1" applyBorder="1" applyAlignment="1">
      <alignment horizontal="center"/>
    </xf>
    <xf numFmtId="0" fontId="11" fillId="2" borderId="11" xfId="0" applyFont="1" applyFill="1" applyBorder="1"/>
    <xf numFmtId="0" fontId="11" fillId="2" borderId="11" xfId="0" applyFont="1" applyFill="1" applyBorder="1" applyAlignment="1">
      <alignment horizontal="center"/>
    </xf>
    <xf numFmtId="0" fontId="11" fillId="2" borderId="40" xfId="0" applyFont="1" applyFill="1" applyBorder="1" applyAlignment="1">
      <alignment horizontal="center"/>
    </xf>
    <xf numFmtId="0" fontId="11" fillId="2" borderId="35" xfId="0" applyFont="1" applyFill="1" applyBorder="1" applyAlignment="1">
      <alignment horizontal="center"/>
    </xf>
    <xf numFmtId="0" fontId="11" fillId="2" borderId="36" xfId="0" applyFont="1" applyFill="1" applyBorder="1" applyAlignment="1">
      <alignment horizontal="center"/>
    </xf>
    <xf numFmtId="0" fontId="11" fillId="0" borderId="13" xfId="0" applyFont="1" applyFill="1" applyBorder="1" applyAlignment="1">
      <alignment horizontal="center" vertical="center" wrapText="1"/>
    </xf>
    <xf numFmtId="49" fontId="11" fillId="0" borderId="27" xfId="0" applyNumberFormat="1" applyFont="1" applyFill="1" applyBorder="1" applyAlignment="1">
      <alignment horizontal="center" vertical="center" wrapText="1"/>
    </xf>
    <xf numFmtId="49" fontId="11" fillId="0" borderId="28" xfId="0" applyNumberFormat="1" applyFont="1" applyFill="1" applyBorder="1" applyAlignment="1">
      <alignment horizontal="center" vertical="center" wrapText="1"/>
    </xf>
    <xf numFmtId="49" fontId="15" fillId="0" borderId="27" xfId="0" applyNumberFormat="1" applyFont="1" applyFill="1" applyBorder="1" applyAlignment="1">
      <alignment horizontal="center" vertical="center"/>
    </xf>
    <xf numFmtId="0" fontId="11" fillId="2" borderId="3" xfId="0" applyFont="1" applyFill="1" applyBorder="1"/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49" fontId="15" fillId="0" borderId="42" xfId="0" applyNumberFormat="1" applyFont="1" applyFill="1" applyBorder="1" applyAlignment="1">
      <alignment horizontal="center"/>
    </xf>
    <xf numFmtId="49" fontId="15" fillId="0" borderId="43" xfId="0" applyNumberFormat="1" applyFont="1" applyFill="1" applyBorder="1" applyAlignment="1">
      <alignment horizontal="center"/>
    </xf>
    <xf numFmtId="49" fontId="11" fillId="2" borderId="21" xfId="0" applyNumberFormat="1" applyFont="1" applyFill="1" applyBorder="1" applyAlignment="1">
      <alignment horizontal="center"/>
    </xf>
    <xf numFmtId="49" fontId="11" fillId="6" borderId="25" xfId="0" applyNumberFormat="1" applyFont="1" applyFill="1" applyBorder="1" applyAlignment="1">
      <alignment horizontal="center" vertical="center"/>
    </xf>
    <xf numFmtId="49" fontId="11" fillId="6" borderId="26" xfId="0" applyNumberFormat="1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 wrapText="1"/>
    </xf>
    <xf numFmtId="49" fontId="11" fillId="2" borderId="12" xfId="0" applyNumberFormat="1" applyFont="1" applyFill="1" applyBorder="1"/>
    <xf numFmtId="0" fontId="11" fillId="2" borderId="12" xfId="0" applyFont="1" applyFill="1" applyBorder="1" applyAlignment="1">
      <alignment horizontal="center"/>
    </xf>
    <xf numFmtId="49" fontId="11" fillId="3" borderId="3" xfId="0" applyNumberFormat="1" applyFont="1" applyFill="1" applyBorder="1" applyAlignment="1">
      <alignment horizontal="left" vertical="center"/>
    </xf>
    <xf numFmtId="0" fontId="11" fillId="3" borderId="12" xfId="0" applyFont="1" applyFill="1" applyBorder="1" applyAlignment="1">
      <alignment horizontal="center" vertical="center" wrapText="1"/>
    </xf>
    <xf numFmtId="49" fontId="11" fillId="3" borderId="21" xfId="0" applyNumberFormat="1" applyFont="1" applyFill="1" applyBorder="1" applyAlignment="1">
      <alignment horizontal="center" vertical="center"/>
    </xf>
    <xf numFmtId="49" fontId="11" fillId="3" borderId="22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wrapText="1"/>
    </xf>
    <xf numFmtId="0" fontId="15" fillId="0" borderId="44" xfId="0" applyFont="1" applyFill="1" applyBorder="1"/>
    <xf numFmtId="0" fontId="15" fillId="0" borderId="44" xfId="0" applyFont="1" applyFill="1" applyBorder="1" applyAlignment="1">
      <alignment horizontal="center"/>
    </xf>
    <xf numFmtId="49" fontId="11" fillId="3" borderId="3" xfId="0" applyNumberFormat="1" applyFont="1" applyFill="1" applyBorder="1"/>
    <xf numFmtId="0" fontId="11" fillId="3" borderId="3" xfId="0" applyFont="1" applyFill="1" applyBorder="1" applyAlignment="1">
      <alignment horizontal="center"/>
    </xf>
    <xf numFmtId="49" fontId="11" fillId="3" borderId="21" xfId="0" applyNumberFormat="1" applyFont="1" applyFill="1" applyBorder="1" applyAlignment="1">
      <alignment horizontal="center"/>
    </xf>
    <xf numFmtId="49" fontId="11" fillId="3" borderId="22" xfId="0" applyNumberFormat="1" applyFont="1" applyFill="1" applyBorder="1" applyAlignment="1">
      <alignment horizontal="center"/>
    </xf>
    <xf numFmtId="0" fontId="11" fillId="8" borderId="5" xfId="0" applyFont="1" applyFill="1" applyBorder="1" applyAlignment="1">
      <alignment horizontal="center"/>
    </xf>
    <xf numFmtId="49" fontId="11" fillId="8" borderId="23" xfId="0" applyNumberFormat="1" applyFont="1" applyFill="1" applyBorder="1" applyAlignment="1">
      <alignment horizontal="center"/>
    </xf>
    <xf numFmtId="49" fontId="11" fillId="8" borderId="24" xfId="0" applyNumberFormat="1" applyFont="1" applyFill="1" applyBorder="1" applyAlignment="1">
      <alignment horizontal="center"/>
    </xf>
    <xf numFmtId="49" fontId="11" fillId="8" borderId="11" xfId="0" applyNumberFormat="1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49" fontId="11" fillId="8" borderId="27" xfId="0" applyNumberFormat="1" applyFont="1" applyFill="1" applyBorder="1" applyAlignment="1">
      <alignment horizontal="center"/>
    </xf>
    <xf numFmtId="49" fontId="11" fillId="8" borderId="28" xfId="0" applyNumberFormat="1" applyFont="1" applyFill="1" applyBorder="1" applyAlignment="1">
      <alignment horizontal="center"/>
    </xf>
    <xf numFmtId="49" fontId="15" fillId="8" borderId="27" xfId="0" applyNumberFormat="1" applyFont="1" applyFill="1" applyBorder="1" applyAlignment="1">
      <alignment horizontal="center"/>
    </xf>
    <xf numFmtId="49" fontId="15" fillId="8" borderId="28" xfId="0" applyNumberFormat="1" applyFont="1" applyFill="1" applyBorder="1" applyAlignment="1">
      <alignment horizontal="center"/>
    </xf>
    <xf numFmtId="49" fontId="11" fillId="8" borderId="12" xfId="0" applyNumberFormat="1" applyFont="1" applyFill="1" applyBorder="1" applyAlignment="1">
      <alignment horizontal="center"/>
    </xf>
    <xf numFmtId="0" fontId="15" fillId="0" borderId="12" xfId="0" applyFont="1" applyFill="1" applyBorder="1"/>
    <xf numFmtId="0" fontId="11" fillId="8" borderId="9" xfId="0" applyFont="1" applyFill="1" applyBorder="1" applyAlignment="1">
      <alignment horizontal="center"/>
    </xf>
    <xf numFmtId="49" fontId="11" fillId="8" borderId="26" xfId="0" applyNumberFormat="1" applyFont="1" applyFill="1" applyBorder="1" applyAlignment="1">
      <alignment horizontal="center"/>
    </xf>
    <xf numFmtId="49" fontId="15" fillId="8" borderId="45" xfId="0" applyNumberFormat="1" applyFont="1" applyFill="1" applyBorder="1" applyAlignment="1">
      <alignment horizontal="center"/>
    </xf>
    <xf numFmtId="49" fontId="15" fillId="8" borderId="31" xfId="0" applyNumberFormat="1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49" fontId="11" fillId="6" borderId="3" xfId="0" applyNumberFormat="1" applyFont="1" applyFill="1" applyBorder="1" applyAlignment="1">
      <alignment horizontal="left" vertical="center"/>
    </xf>
    <xf numFmtId="2" fontId="3" fillId="5" borderId="9" xfId="0" applyNumberFormat="1" applyFont="1" applyFill="1" applyBorder="1" applyAlignment="1">
      <alignment horizontal="center" vertical="center"/>
    </xf>
    <xf numFmtId="0" fontId="11" fillId="2" borderId="12" xfId="0" applyFont="1" applyFill="1" applyBorder="1"/>
    <xf numFmtId="0" fontId="11" fillId="0" borderId="30" xfId="0" applyFont="1" applyFill="1" applyBorder="1" applyAlignment="1">
      <alignment wrapText="1"/>
    </xf>
    <xf numFmtId="0" fontId="11" fillId="0" borderId="13" xfId="0" applyFont="1" applyFill="1" applyBorder="1" applyAlignment="1">
      <alignment wrapText="1"/>
    </xf>
    <xf numFmtId="0" fontId="15" fillId="0" borderId="11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49" fontId="11" fillId="0" borderId="21" xfId="0" applyNumberFormat="1" applyFont="1" applyFill="1" applyBorder="1" applyAlignment="1">
      <alignment horizontal="center"/>
    </xf>
    <xf numFmtId="49" fontId="11" fillId="0" borderId="22" xfId="0" applyNumberFormat="1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5" xfId="0" applyFont="1" applyBorder="1" applyAlignment="1">
      <alignment horizontal="center" vertical="center"/>
    </xf>
    <xf numFmtId="2" fontId="11" fillId="0" borderId="46" xfId="0" applyNumberFormat="1" applyFont="1" applyFill="1" applyBorder="1" applyAlignment="1"/>
    <xf numFmtId="2" fontId="15" fillId="0" borderId="46" xfId="0" applyNumberFormat="1" applyFont="1" applyFill="1" applyBorder="1" applyAlignment="1"/>
    <xf numFmtId="2" fontId="11" fillId="6" borderId="17" xfId="0" applyNumberFormat="1" applyFont="1" applyFill="1" applyBorder="1" applyAlignment="1">
      <alignment vertical="center"/>
    </xf>
    <xf numFmtId="2" fontId="3" fillId="5" borderId="7" xfId="0" applyNumberFormat="1" applyFont="1" applyFill="1" applyBorder="1" applyAlignment="1">
      <alignment horizontal="center" vertical="center"/>
    </xf>
    <xf numFmtId="2" fontId="3" fillId="5" borderId="6" xfId="0" applyNumberFormat="1" applyFont="1" applyFill="1" applyBorder="1" applyAlignment="1">
      <alignment horizontal="center" vertical="center"/>
    </xf>
    <xf numFmtId="2" fontId="3" fillId="5" borderId="6" xfId="0" applyNumberFormat="1" applyFont="1" applyFill="1" applyBorder="1" applyAlignment="1">
      <alignment horizontal="center" vertical="center" wrapText="1"/>
    </xf>
    <xf numFmtId="2" fontId="3" fillId="5" borderId="7" xfId="0" applyNumberFormat="1" applyFont="1" applyFill="1" applyBorder="1" applyAlignment="1">
      <alignment horizontal="center" vertical="center" wrapText="1"/>
    </xf>
    <xf numFmtId="182" fontId="3" fillId="0" borderId="46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46" xfId="0" applyNumberFormat="1" applyFont="1" applyFill="1" applyBorder="1" applyAlignment="1">
      <alignment horizontal="center" vertical="center"/>
    </xf>
    <xf numFmtId="2" fontId="3" fillId="4" borderId="32" xfId="0" applyNumberFormat="1" applyFont="1" applyFill="1" applyBorder="1" applyAlignment="1">
      <alignment horizontal="center" vertical="center" wrapText="1"/>
    </xf>
    <xf numFmtId="2" fontId="3" fillId="5" borderId="47" xfId="0" applyNumberFormat="1" applyFont="1" applyFill="1" applyBorder="1" applyAlignment="1">
      <alignment horizontal="center" vertical="center" wrapText="1"/>
    </xf>
    <xf numFmtId="2" fontId="3" fillId="2" borderId="47" xfId="0" applyNumberFormat="1" applyFont="1" applyFill="1" applyBorder="1" applyAlignment="1">
      <alignment horizontal="center" vertical="center" wrapText="1"/>
    </xf>
    <xf numFmtId="2" fontId="3" fillId="2" borderId="33" xfId="0" applyNumberFormat="1" applyFont="1" applyFill="1" applyBorder="1" applyAlignment="1">
      <alignment horizontal="center"/>
    </xf>
    <xf numFmtId="2" fontId="3" fillId="2" borderId="7" xfId="0" applyNumberFormat="1" applyFont="1" applyFill="1" applyBorder="1" applyAlignment="1">
      <alignment horizontal="center" vertical="center"/>
    </xf>
    <xf numFmtId="2" fontId="3" fillId="5" borderId="4" xfId="0" applyNumberFormat="1" applyFont="1" applyFill="1" applyBorder="1" applyAlignment="1">
      <alignment horizontal="center"/>
    </xf>
    <xf numFmtId="2" fontId="3" fillId="5" borderId="7" xfId="0" applyNumberFormat="1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/>
    </xf>
    <xf numFmtId="2" fontId="3" fillId="5" borderId="5" xfId="0" applyNumberFormat="1" applyFont="1" applyFill="1" applyBorder="1" applyAlignment="1">
      <alignment horizontal="center"/>
    </xf>
    <xf numFmtId="2" fontId="3" fillId="5" borderId="10" xfId="0" applyNumberFormat="1" applyFont="1" applyFill="1" applyBorder="1" applyAlignment="1">
      <alignment horizontal="center"/>
    </xf>
    <xf numFmtId="2" fontId="3" fillId="3" borderId="2" xfId="0" applyNumberFormat="1" applyFont="1" applyFill="1" applyBorder="1" applyAlignment="1">
      <alignment horizontal="center" vertical="center" wrapText="1"/>
    </xf>
    <xf numFmtId="2" fontId="3" fillId="5" borderId="2" xfId="0" applyNumberFormat="1" applyFont="1" applyFill="1" applyBorder="1" applyAlignment="1">
      <alignment horizontal="center" vertical="center" wrapText="1"/>
    </xf>
    <xf numFmtId="2" fontId="3" fillId="4" borderId="5" xfId="0" applyNumberFormat="1" applyFont="1" applyFill="1" applyBorder="1" applyAlignment="1">
      <alignment horizontal="center" vertical="center" wrapText="1"/>
    </xf>
    <xf numFmtId="2" fontId="3" fillId="5" borderId="10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182" fontId="3" fillId="0" borderId="1" xfId="0" applyNumberFormat="1" applyFont="1" applyFill="1" applyBorder="1" applyAlignment="1">
      <alignment horizontal="center" vertical="center" wrapText="1"/>
    </xf>
    <xf numFmtId="182" fontId="3" fillId="0" borderId="7" xfId="0" applyNumberFormat="1" applyFont="1" applyFill="1" applyBorder="1" applyAlignment="1">
      <alignment horizontal="center" vertical="center" wrapText="1"/>
    </xf>
    <xf numFmtId="182" fontId="3" fillId="0" borderId="9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/>
    </xf>
    <xf numFmtId="2" fontId="3" fillId="0" borderId="47" xfId="0" applyNumberFormat="1" applyFont="1" applyFill="1" applyBorder="1" applyAlignment="1">
      <alignment horizontal="center"/>
    </xf>
    <xf numFmtId="2" fontId="3" fillId="0" borderId="46" xfId="0" applyNumberFormat="1" applyFont="1" applyFill="1" applyBorder="1" applyAlignment="1">
      <alignment horizontal="center"/>
    </xf>
    <xf numFmtId="2" fontId="3" fillId="0" borderId="48" xfId="0" applyNumberFormat="1" applyFont="1" applyFill="1" applyBorder="1" applyAlignment="1">
      <alignment horizontal="center"/>
    </xf>
    <xf numFmtId="2" fontId="3" fillId="5" borderId="46" xfId="0" applyNumberFormat="1" applyFont="1" applyFill="1" applyBorder="1" applyAlignment="1">
      <alignment horizontal="center" vertical="center" wrapText="1"/>
    </xf>
    <xf numFmtId="2" fontId="3" fillId="0" borderId="49" xfId="0" applyNumberFormat="1" applyFont="1" applyFill="1" applyBorder="1" applyAlignment="1">
      <alignment horizontal="center" vertical="center"/>
    </xf>
    <xf numFmtId="182" fontId="3" fillId="0" borderId="47" xfId="0" applyNumberFormat="1" applyFont="1" applyFill="1" applyBorder="1" applyAlignment="1">
      <alignment horizontal="center" vertical="center" wrapText="1"/>
    </xf>
    <xf numFmtId="182" fontId="3" fillId="0" borderId="48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center"/>
    </xf>
    <xf numFmtId="2" fontId="3" fillId="0" borderId="8" xfId="0" applyNumberFormat="1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center" vertical="center"/>
    </xf>
    <xf numFmtId="182" fontId="3" fillId="0" borderId="6" xfId="0" applyNumberFormat="1" applyFont="1" applyFill="1" applyBorder="1" applyAlignment="1">
      <alignment horizontal="center" vertical="center" wrapText="1"/>
    </xf>
    <xf numFmtId="182" fontId="3" fillId="0" borderId="8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2" fontId="3" fillId="0" borderId="46" xfId="0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2" fontId="3" fillId="0" borderId="49" xfId="0" applyNumberFormat="1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2" fontId="3" fillId="0" borderId="47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50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32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horizontal="center" vertical="center"/>
    </xf>
    <xf numFmtId="2" fontId="3" fillId="2" borderId="10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49" fontId="15" fillId="0" borderId="41" xfId="0" applyNumberFormat="1" applyFont="1" applyFill="1" applyBorder="1" applyAlignment="1">
      <alignment horizontal="center" vertical="center" wrapText="1"/>
    </xf>
    <xf numFmtId="49" fontId="15" fillId="0" borderId="18" xfId="0" applyNumberFormat="1" applyFont="1" applyFill="1" applyBorder="1" applyAlignment="1">
      <alignment horizontal="center" vertical="center" wrapText="1"/>
    </xf>
    <xf numFmtId="2" fontId="11" fillId="6" borderId="5" xfId="0" applyNumberFormat="1" applyFont="1" applyFill="1" applyBorder="1" applyAlignment="1">
      <alignment vertical="center"/>
    </xf>
    <xf numFmtId="2" fontId="11" fillId="6" borderId="6" xfId="0" applyNumberFormat="1" applyFont="1" applyFill="1" applyBorder="1" applyAlignment="1">
      <alignment vertical="center"/>
    </xf>
    <xf numFmtId="0" fontId="16" fillId="0" borderId="4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49" fontId="11" fillId="0" borderId="22" xfId="0" applyNumberFormat="1" applyFont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49" fontId="11" fillId="0" borderId="34" xfId="0" applyNumberFormat="1" applyFont="1" applyFill="1" applyBorder="1" applyAlignment="1">
      <alignment horizontal="center" vertical="center" wrapText="1"/>
    </xf>
    <xf numFmtId="49" fontId="11" fillId="0" borderId="26" xfId="0" applyNumberFormat="1" applyFont="1" applyFill="1" applyBorder="1" applyAlignment="1">
      <alignment horizontal="center" vertical="center" wrapText="1"/>
    </xf>
    <xf numFmtId="2" fontId="11" fillId="0" borderId="51" xfId="0" applyNumberFormat="1" applyFont="1" applyFill="1" applyBorder="1" applyAlignment="1"/>
    <xf numFmtId="2" fontId="15" fillId="0" borderId="51" xfId="0" applyNumberFormat="1" applyFont="1" applyFill="1" applyBorder="1" applyAlignment="1"/>
    <xf numFmtId="0" fontId="15" fillId="0" borderId="6" xfId="0" applyFont="1" applyFill="1" applyBorder="1" applyAlignment="1">
      <alignment horizontal="center" vertical="center" wrapText="1"/>
    </xf>
    <xf numFmtId="49" fontId="15" fillId="0" borderId="34" xfId="0" applyNumberFormat="1" applyFont="1" applyFill="1" applyBorder="1" applyAlignment="1">
      <alignment horizontal="center" vertical="center" wrapText="1"/>
    </xf>
    <xf numFmtId="49" fontId="15" fillId="0" borderId="26" xfId="0" applyNumberFormat="1" applyFont="1" applyFill="1" applyBorder="1" applyAlignment="1">
      <alignment horizontal="center" vertical="center" wrapText="1"/>
    </xf>
    <xf numFmtId="49" fontId="11" fillId="0" borderId="25" xfId="0" applyNumberFormat="1" applyFont="1" applyFill="1" applyBorder="1" applyAlignment="1">
      <alignment horizontal="center" vertical="center" wrapText="1"/>
    </xf>
    <xf numFmtId="0" fontId="20" fillId="6" borderId="4" xfId="0" applyFont="1" applyFill="1" applyBorder="1" applyAlignment="1">
      <alignment horizontal="center" vertical="center"/>
    </xf>
    <xf numFmtId="0" fontId="20" fillId="6" borderId="9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 vertical="center" wrapText="1"/>
    </xf>
    <xf numFmtId="2" fontId="3" fillId="5" borderId="0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2" fontId="11" fillId="6" borderId="33" xfId="0" applyNumberFormat="1" applyFont="1" applyFill="1" applyBorder="1" applyAlignment="1">
      <alignment vertical="center"/>
    </xf>
    <xf numFmtId="2" fontId="11" fillId="0" borderId="13" xfId="0" applyNumberFormat="1" applyFont="1" applyFill="1" applyBorder="1" applyAlignment="1"/>
    <xf numFmtId="2" fontId="15" fillId="0" borderId="13" xfId="0" applyNumberFormat="1" applyFont="1" applyFill="1" applyBorder="1" applyAlignment="1"/>
    <xf numFmtId="0" fontId="11" fillId="0" borderId="0" xfId="0" applyFont="1" applyBorder="1" applyAlignment="1">
      <alignment vertical="center" wrapText="1"/>
    </xf>
    <xf numFmtId="0" fontId="11" fillId="0" borderId="0" xfId="0" applyFont="1" applyAlignment="1"/>
    <xf numFmtId="2" fontId="3" fillId="0" borderId="7" xfId="0" applyNumberFormat="1" applyFont="1" applyFill="1" applyBorder="1" applyAlignment="1">
      <alignment horizontal="center" vertical="center"/>
    </xf>
    <xf numFmtId="2" fontId="3" fillId="0" borderId="46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50" xfId="0" applyNumberFormat="1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/>
    </xf>
    <xf numFmtId="2" fontId="3" fillId="3" borderId="33" xfId="0" applyNumberFormat="1" applyFont="1" applyFill="1" applyBorder="1" applyAlignment="1">
      <alignment horizontal="center"/>
    </xf>
    <xf numFmtId="0" fontId="11" fillId="4" borderId="15" xfId="0" applyFont="1" applyFill="1" applyBorder="1"/>
    <xf numFmtId="49" fontId="15" fillId="0" borderId="38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49" fontId="15" fillId="2" borderId="21" xfId="0" applyNumberFormat="1" applyFont="1" applyFill="1" applyBorder="1" applyAlignment="1">
      <alignment horizontal="center" vertical="center"/>
    </xf>
    <xf numFmtId="49" fontId="15" fillId="2" borderId="22" xfId="0" applyNumberFormat="1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center" vertical="center"/>
    </xf>
    <xf numFmtId="0" fontId="15" fillId="2" borderId="29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center" wrapText="1"/>
    </xf>
    <xf numFmtId="49" fontId="11" fillId="0" borderId="31" xfId="0" applyNumberFormat="1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wrapText="1"/>
    </xf>
    <xf numFmtId="49" fontId="11" fillId="6" borderId="31" xfId="0" applyNumberFormat="1" applyFont="1" applyFill="1" applyBorder="1" applyAlignment="1">
      <alignment horizontal="center"/>
    </xf>
    <xf numFmtId="49" fontId="11" fillId="9" borderId="2" xfId="0" applyNumberFormat="1" applyFont="1" applyFill="1" applyBorder="1" applyAlignment="1">
      <alignment horizontal="left" vertical="center"/>
    </xf>
    <xf numFmtId="0" fontId="11" fillId="9" borderId="3" xfId="0" applyFont="1" applyFill="1" applyBorder="1" applyAlignment="1">
      <alignment wrapText="1"/>
    </xf>
    <xf numFmtId="0" fontId="11" fillId="9" borderId="2" xfId="0" applyFont="1" applyFill="1" applyBorder="1" applyAlignment="1">
      <alignment horizontal="center" vertical="center"/>
    </xf>
    <xf numFmtId="49" fontId="11" fillId="9" borderId="52" xfId="0" applyNumberFormat="1" applyFont="1" applyFill="1" applyBorder="1" applyAlignment="1">
      <alignment horizontal="center" vertical="center"/>
    </xf>
    <xf numFmtId="49" fontId="11" fillId="9" borderId="22" xfId="0" applyNumberFormat="1" applyFont="1" applyFill="1" applyBorder="1" applyAlignment="1">
      <alignment horizontal="center" vertical="center"/>
    </xf>
    <xf numFmtId="49" fontId="15" fillId="0" borderId="53" xfId="0" applyNumberFormat="1" applyFont="1" applyFill="1" applyBorder="1" applyAlignment="1">
      <alignment horizontal="center"/>
    </xf>
    <xf numFmtId="49" fontId="15" fillId="0" borderId="35" xfId="0" applyNumberFormat="1" applyFont="1" applyFill="1" applyBorder="1" applyAlignment="1">
      <alignment horizontal="center"/>
    </xf>
    <xf numFmtId="0" fontId="15" fillId="0" borderId="44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 vertical="center"/>
    </xf>
    <xf numFmtId="49" fontId="11" fillId="6" borderId="12" xfId="0" applyNumberFormat="1" applyFont="1" applyFill="1" applyBorder="1"/>
    <xf numFmtId="0" fontId="11" fillId="6" borderId="9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49" fontId="15" fillId="2" borderId="52" xfId="0" applyNumberFormat="1" applyFont="1" applyFill="1" applyBorder="1" applyAlignment="1">
      <alignment horizontal="center"/>
    </xf>
    <xf numFmtId="0" fontId="11" fillId="0" borderId="44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2" fontId="11" fillId="2" borderId="6" xfId="0" applyNumberFormat="1" applyFont="1" applyFill="1" applyBorder="1" applyAlignment="1">
      <alignment vertical="center"/>
    </xf>
    <xf numFmtId="0" fontId="11" fillId="2" borderId="2" xfId="0" applyFont="1" applyFill="1" applyBorder="1"/>
    <xf numFmtId="49" fontId="11" fillId="2" borderId="24" xfId="0" applyNumberFormat="1" applyFont="1" applyFill="1" applyBorder="1" applyAlignment="1">
      <alignment horizontal="center"/>
    </xf>
    <xf numFmtId="2" fontId="11" fillId="0" borderId="14" xfId="0" applyNumberFormat="1" applyFont="1" applyFill="1" applyBorder="1" applyAlignment="1">
      <alignment vertical="center"/>
    </xf>
    <xf numFmtId="2" fontId="11" fillId="0" borderId="32" xfId="0" applyNumberFormat="1" applyFont="1" applyFill="1" applyBorder="1" applyAlignment="1">
      <alignment vertical="center"/>
    </xf>
    <xf numFmtId="2" fontId="11" fillId="0" borderId="5" xfId="0" applyNumberFormat="1" applyFont="1" applyFill="1" applyBorder="1" applyAlignment="1">
      <alignment vertical="center"/>
    </xf>
    <xf numFmtId="2" fontId="11" fillId="0" borderId="30" xfId="0" applyNumberFormat="1" applyFont="1" applyFill="1" applyBorder="1" applyAlignment="1">
      <alignment vertical="center"/>
    </xf>
    <xf numFmtId="2" fontId="11" fillId="0" borderId="6" xfId="0" applyNumberFormat="1" applyFont="1" applyFill="1" applyBorder="1" applyAlignment="1">
      <alignment vertical="center"/>
    </xf>
    <xf numFmtId="2" fontId="11" fillId="0" borderId="54" xfId="0" applyNumberFormat="1" applyFont="1" applyFill="1" applyBorder="1" applyAlignment="1">
      <alignment vertical="center"/>
    </xf>
    <xf numFmtId="2" fontId="11" fillId="6" borderId="6" xfId="0" applyNumberFormat="1" applyFont="1" applyFill="1" applyBorder="1" applyAlignment="1"/>
    <xf numFmtId="2" fontId="11" fillId="0" borderId="6" xfId="0" applyNumberFormat="1" applyFont="1" applyFill="1" applyBorder="1" applyAlignment="1"/>
    <xf numFmtId="2" fontId="11" fillId="0" borderId="46" xfId="0" applyNumberFormat="1" applyFont="1" applyFill="1" applyBorder="1" applyAlignment="1">
      <alignment vertical="center"/>
    </xf>
    <xf numFmtId="2" fontId="11" fillId="0" borderId="13" xfId="0" applyNumberFormat="1" applyFont="1" applyFill="1" applyBorder="1" applyAlignment="1">
      <alignment vertical="center"/>
    </xf>
    <xf numFmtId="2" fontId="11" fillId="6" borderId="9" xfId="0" applyNumberFormat="1" applyFont="1" applyFill="1" applyBorder="1" applyAlignment="1"/>
    <xf numFmtId="182" fontId="15" fillId="2" borderId="2" xfId="0" applyNumberFormat="1" applyFont="1" applyFill="1" applyBorder="1" applyAlignment="1"/>
    <xf numFmtId="182" fontId="15" fillId="2" borderId="3" xfId="0" applyNumberFormat="1" applyFont="1" applyFill="1" applyBorder="1" applyAlignment="1"/>
    <xf numFmtId="182" fontId="15" fillId="2" borderId="17" xfId="0" applyNumberFormat="1" applyFont="1" applyFill="1" applyBorder="1" applyAlignment="1"/>
    <xf numFmtId="2" fontId="11" fillId="0" borderId="16" xfId="0" applyNumberFormat="1" applyFont="1" applyFill="1" applyBorder="1" applyAlignment="1">
      <alignment vertical="center"/>
    </xf>
    <xf numFmtId="2" fontId="15" fillId="0" borderId="9" xfId="0" applyNumberFormat="1" applyFont="1" applyFill="1" applyBorder="1" applyAlignment="1"/>
    <xf numFmtId="2" fontId="15" fillId="0" borderId="12" xfId="0" applyNumberFormat="1" applyFont="1" applyFill="1" applyBorder="1" applyAlignment="1"/>
    <xf numFmtId="2" fontId="15" fillId="0" borderId="55" xfId="0" applyNumberFormat="1" applyFont="1" applyFill="1" applyBorder="1" applyAlignment="1"/>
    <xf numFmtId="2" fontId="11" fillId="0" borderId="9" xfId="0" applyNumberFormat="1" applyFont="1" applyFill="1" applyBorder="1" applyAlignment="1"/>
    <xf numFmtId="182" fontId="15" fillId="2" borderId="4" xfId="0" applyNumberFormat="1" applyFont="1" applyFill="1" applyBorder="1" applyAlignment="1"/>
    <xf numFmtId="182" fontId="15" fillId="2" borderId="15" xfId="0" applyNumberFormat="1" applyFont="1" applyFill="1" applyBorder="1" applyAlignment="1"/>
    <xf numFmtId="2" fontId="11" fillId="0" borderId="4" xfId="0" applyNumberFormat="1" applyFont="1" applyFill="1" applyBorder="1" applyAlignment="1">
      <alignment vertical="center"/>
    </xf>
    <xf numFmtId="2" fontId="11" fillId="0" borderId="56" xfId="0" applyNumberFormat="1" applyFont="1" applyFill="1" applyBorder="1" applyAlignment="1">
      <alignment vertical="center"/>
    </xf>
    <xf numFmtId="2" fontId="11" fillId="0" borderId="15" xfId="0" applyNumberFormat="1" applyFont="1" applyFill="1" applyBorder="1" applyAlignment="1">
      <alignment vertical="center"/>
    </xf>
    <xf numFmtId="2" fontId="11" fillId="0" borderId="57" xfId="0" applyNumberFormat="1" applyFont="1" applyFill="1" applyBorder="1" applyAlignment="1">
      <alignment vertical="center"/>
    </xf>
    <xf numFmtId="2" fontId="11" fillId="0" borderId="5" xfId="0" applyNumberFormat="1" applyFont="1" applyFill="1" applyBorder="1" applyAlignment="1"/>
    <xf numFmtId="2" fontId="11" fillId="2" borderId="7" xfId="0" applyNumberFormat="1" applyFont="1" applyFill="1" applyBorder="1" applyAlignment="1"/>
    <xf numFmtId="182" fontId="15" fillId="0" borderId="7" xfId="0" applyNumberFormat="1" applyFont="1" applyFill="1" applyBorder="1" applyAlignment="1"/>
    <xf numFmtId="2" fontId="11" fillId="0" borderId="12" xfId="0" applyNumberFormat="1" applyFont="1" applyFill="1" applyBorder="1" applyAlignment="1"/>
    <xf numFmtId="2" fontId="15" fillId="0" borderId="8" xfId="0" applyNumberFormat="1" applyFont="1" applyFill="1" applyBorder="1" applyAlignment="1"/>
    <xf numFmtId="182" fontId="15" fillId="2" borderId="33" xfId="0" applyNumberFormat="1" applyFont="1" applyFill="1" applyBorder="1" applyAlignment="1"/>
    <xf numFmtId="2" fontId="15" fillId="0" borderId="38" xfId="0" applyNumberFormat="1" applyFont="1" applyFill="1" applyBorder="1" applyAlignment="1"/>
    <xf numFmtId="2" fontId="15" fillId="0" borderId="2" xfId="0" applyNumberFormat="1" applyFont="1" applyFill="1" applyBorder="1" applyAlignment="1">
      <alignment vertical="center"/>
    </xf>
    <xf numFmtId="2" fontId="15" fillId="0" borderId="33" xfId="0" applyNumberFormat="1" applyFont="1" applyFill="1" applyBorder="1" applyAlignment="1">
      <alignment vertical="center"/>
    </xf>
    <xf numFmtId="2" fontId="15" fillId="0" borderId="54" xfId="0" applyNumberFormat="1" applyFont="1" applyFill="1" applyBorder="1" applyAlignment="1">
      <alignment vertical="center"/>
    </xf>
    <xf numFmtId="2" fontId="15" fillId="0" borderId="6" xfId="0" applyNumberFormat="1" applyFont="1" applyFill="1" applyBorder="1" applyAlignment="1">
      <alignment vertical="center"/>
    </xf>
    <xf numFmtId="2" fontId="15" fillId="0" borderId="1" xfId="0" applyNumberFormat="1" applyFont="1" applyFill="1" applyBorder="1" applyAlignment="1">
      <alignment vertical="center"/>
    </xf>
    <xf numFmtId="2" fontId="11" fillId="6" borderId="10" xfId="0" applyNumberFormat="1" applyFont="1" applyFill="1" applyBorder="1" applyAlignment="1">
      <alignment vertical="center"/>
    </xf>
    <xf numFmtId="2" fontId="15" fillId="0" borderId="10" xfId="0" applyNumberFormat="1" applyFont="1" applyFill="1" applyBorder="1" applyAlignment="1">
      <alignment vertical="center"/>
    </xf>
    <xf numFmtId="2" fontId="15" fillId="0" borderId="50" xfId="0" applyNumberFormat="1" applyFont="1" applyFill="1" applyBorder="1" applyAlignment="1">
      <alignment vertical="center"/>
    </xf>
    <xf numFmtId="2" fontId="15" fillId="0" borderId="16" xfId="0" applyNumberFormat="1" applyFont="1" applyFill="1" applyBorder="1" applyAlignment="1">
      <alignment vertical="center"/>
    </xf>
    <xf numFmtId="2" fontId="15" fillId="0" borderId="58" xfId="0" applyNumberFormat="1" applyFont="1" applyFill="1" applyBorder="1" applyAlignment="1">
      <alignment vertical="center"/>
    </xf>
    <xf numFmtId="182" fontId="15" fillId="2" borderId="9" xfId="0" applyNumberFormat="1" applyFont="1" applyFill="1" applyBorder="1" applyAlignment="1"/>
    <xf numFmtId="182" fontId="15" fillId="2" borderId="12" xfId="0" applyNumberFormat="1" applyFont="1" applyFill="1" applyBorder="1" applyAlignment="1"/>
    <xf numFmtId="2" fontId="11" fillId="4" borderId="2" xfId="0" applyNumberFormat="1" applyFont="1" applyFill="1" applyBorder="1" applyAlignment="1"/>
    <xf numFmtId="2" fontId="11" fillId="0" borderId="4" xfId="0" applyNumberFormat="1" applyFont="1" applyFill="1" applyBorder="1" applyAlignment="1"/>
    <xf numFmtId="2" fontId="15" fillId="0" borderId="47" xfId="0" applyNumberFormat="1" applyFont="1" applyFill="1" applyBorder="1" applyAlignment="1"/>
    <xf numFmtId="182" fontId="11" fillId="2" borderId="2" xfId="0" applyNumberFormat="1" applyFont="1" applyFill="1" applyBorder="1" applyAlignment="1"/>
    <xf numFmtId="182" fontId="11" fillId="2" borderId="17" xfId="0" applyNumberFormat="1" applyFont="1" applyFill="1" applyBorder="1" applyAlignment="1"/>
    <xf numFmtId="182" fontId="11" fillId="2" borderId="3" xfId="0" applyNumberFormat="1" applyFont="1" applyFill="1" applyBorder="1" applyAlignment="1"/>
    <xf numFmtId="2" fontId="11" fillId="0" borderId="38" xfId="0" applyNumberFormat="1" applyFont="1" applyFill="1" applyBorder="1" applyAlignment="1"/>
    <xf numFmtId="2" fontId="11" fillId="0" borderId="59" xfId="0" applyNumberFormat="1" applyFont="1" applyFill="1" applyBorder="1" applyAlignment="1"/>
    <xf numFmtId="2" fontId="15" fillId="0" borderId="59" xfId="0" applyNumberFormat="1" applyFont="1" applyFill="1" applyBorder="1" applyAlignment="1"/>
    <xf numFmtId="2" fontId="11" fillId="0" borderId="7" xfId="0" applyNumberFormat="1" applyFont="1" applyFill="1" applyBorder="1" applyAlignment="1">
      <alignment vertical="center"/>
    </xf>
    <xf numFmtId="182" fontId="11" fillId="7" borderId="4" xfId="0" applyNumberFormat="1" applyFont="1" applyFill="1" applyBorder="1" applyAlignment="1"/>
    <xf numFmtId="182" fontId="11" fillId="7" borderId="39" xfId="0" applyNumberFormat="1" applyFont="1" applyFill="1" applyBorder="1" applyAlignment="1"/>
    <xf numFmtId="182" fontId="11" fillId="7" borderId="60" xfId="0" applyNumberFormat="1" applyFont="1" applyFill="1" applyBorder="1" applyAlignment="1"/>
    <xf numFmtId="182" fontId="11" fillId="2" borderId="1" xfId="0" applyNumberFormat="1" applyFont="1" applyFill="1" applyBorder="1" applyAlignment="1"/>
    <xf numFmtId="182" fontId="11" fillId="2" borderId="53" xfId="0" applyNumberFormat="1" applyFont="1" applyFill="1" applyBorder="1" applyAlignment="1"/>
    <xf numFmtId="182" fontId="11" fillId="2" borderId="36" xfId="0" applyNumberFormat="1" applyFont="1" applyFill="1" applyBorder="1" applyAlignment="1"/>
    <xf numFmtId="182" fontId="11" fillId="0" borderId="6" xfId="0" applyNumberFormat="1" applyFont="1" applyFill="1" applyBorder="1" applyAlignment="1"/>
    <xf numFmtId="182" fontId="11" fillId="0" borderId="47" xfId="0" applyNumberFormat="1" applyFont="1" applyFill="1" applyBorder="1" applyAlignment="1"/>
    <xf numFmtId="182" fontId="11" fillId="2" borderId="61" xfId="0" applyNumberFormat="1" applyFont="1" applyFill="1" applyBorder="1" applyAlignment="1"/>
    <xf numFmtId="182" fontId="11" fillId="2" borderId="11" xfId="0" applyNumberFormat="1" applyFont="1" applyFill="1" applyBorder="1" applyAlignment="1"/>
    <xf numFmtId="2" fontId="11" fillId="6" borderId="7" xfId="0" applyNumberFormat="1" applyFont="1" applyFill="1" applyBorder="1" applyAlignment="1">
      <alignment vertical="center"/>
    </xf>
    <xf numFmtId="2" fontId="11" fillId="0" borderId="10" xfId="0" applyNumberFormat="1" applyFont="1" applyFill="1" applyBorder="1" applyAlignment="1">
      <alignment vertical="center"/>
    </xf>
    <xf numFmtId="2" fontId="11" fillId="0" borderId="50" xfId="0" applyNumberFormat="1" applyFont="1" applyFill="1" applyBorder="1" applyAlignment="1">
      <alignment vertical="center"/>
    </xf>
    <xf numFmtId="2" fontId="11" fillId="0" borderId="58" xfId="0" applyNumberFormat="1" applyFont="1" applyFill="1" applyBorder="1" applyAlignment="1">
      <alignment vertical="center"/>
    </xf>
    <xf numFmtId="2" fontId="15" fillId="2" borderId="2" xfId="0" applyNumberFormat="1" applyFont="1" applyFill="1" applyBorder="1" applyAlignment="1"/>
    <xf numFmtId="2" fontId="15" fillId="0" borderId="14" xfId="0" applyNumberFormat="1" applyFont="1" applyFill="1" applyBorder="1" applyAlignment="1"/>
    <xf numFmtId="2" fontId="11" fillId="2" borderId="2" xfId="0" applyNumberFormat="1" applyFont="1" applyFill="1" applyBorder="1" applyAlignment="1"/>
    <xf numFmtId="2" fontId="11" fillId="2" borderId="33" xfId="0" applyNumberFormat="1" applyFont="1" applyFill="1" applyBorder="1" applyAlignment="1"/>
    <xf numFmtId="2" fontId="11" fillId="2" borderId="3" xfId="0" applyNumberFormat="1" applyFont="1" applyFill="1" applyBorder="1" applyAlignment="1"/>
    <xf numFmtId="2" fontId="11" fillId="2" borderId="17" xfId="0" applyNumberFormat="1" applyFont="1" applyFill="1" applyBorder="1" applyAlignment="1"/>
    <xf numFmtId="2" fontId="11" fillId="6" borderId="32" xfId="0" applyNumberFormat="1" applyFont="1" applyFill="1" applyBorder="1" applyAlignment="1">
      <alignment vertical="center"/>
    </xf>
    <xf numFmtId="2" fontId="11" fillId="6" borderId="30" xfId="0" applyNumberFormat="1" applyFont="1" applyFill="1" applyBorder="1" applyAlignment="1">
      <alignment vertical="center"/>
    </xf>
    <xf numFmtId="2" fontId="11" fillId="6" borderId="62" xfId="0" applyNumberFormat="1" applyFont="1" applyFill="1" applyBorder="1" applyAlignment="1">
      <alignment vertical="center"/>
    </xf>
    <xf numFmtId="2" fontId="15" fillId="0" borderId="7" xfId="0" applyNumberFormat="1" applyFont="1" applyFill="1" applyBorder="1" applyAlignment="1">
      <alignment vertical="center"/>
    </xf>
    <xf numFmtId="2" fontId="15" fillId="0" borderId="46" xfId="0" applyNumberFormat="1" applyFont="1" applyFill="1" applyBorder="1" applyAlignment="1">
      <alignment vertical="center"/>
    </xf>
    <xf numFmtId="2" fontId="15" fillId="0" borderId="13" xfId="0" applyNumberFormat="1" applyFont="1" applyFill="1" applyBorder="1" applyAlignment="1">
      <alignment vertical="center"/>
    </xf>
    <xf numFmtId="2" fontId="15" fillId="0" borderId="51" xfId="0" applyNumberFormat="1" applyFont="1" applyFill="1" applyBorder="1" applyAlignment="1">
      <alignment vertical="center"/>
    </xf>
    <xf numFmtId="2" fontId="11" fillId="0" borderId="9" xfId="0" applyNumberFormat="1" applyFont="1" applyFill="1" applyBorder="1" applyAlignment="1">
      <alignment vertical="center"/>
    </xf>
    <xf numFmtId="2" fontId="15" fillId="0" borderId="9" xfId="0" applyNumberFormat="1" applyFont="1" applyFill="1" applyBorder="1" applyAlignment="1">
      <alignment vertical="center"/>
    </xf>
    <xf numFmtId="2" fontId="15" fillId="0" borderId="49" xfId="0" applyNumberFormat="1" applyFont="1" applyFill="1" applyBorder="1" applyAlignment="1">
      <alignment vertical="center"/>
    </xf>
    <xf numFmtId="2" fontId="15" fillId="0" borderId="12" xfId="0" applyNumberFormat="1" applyFont="1" applyFill="1" applyBorder="1" applyAlignment="1">
      <alignment vertical="center"/>
    </xf>
    <xf numFmtId="2" fontId="11" fillId="3" borderId="2" xfId="0" applyNumberFormat="1" applyFont="1" applyFill="1" applyBorder="1" applyAlignment="1">
      <alignment vertical="center"/>
    </xf>
    <xf numFmtId="2" fontId="11" fillId="3" borderId="33" xfId="0" applyNumberFormat="1" applyFont="1" applyFill="1" applyBorder="1" applyAlignment="1">
      <alignment vertical="center"/>
    </xf>
    <xf numFmtId="2" fontId="11" fillId="3" borderId="3" xfId="0" applyNumberFormat="1" applyFont="1" applyFill="1" applyBorder="1" applyAlignment="1">
      <alignment vertical="center"/>
    </xf>
    <xf numFmtId="2" fontId="11" fillId="3" borderId="2" xfId="0" applyNumberFormat="1" applyFont="1" applyFill="1" applyBorder="1" applyAlignment="1"/>
    <xf numFmtId="2" fontId="11" fillId="3" borderId="33" xfId="0" applyNumberFormat="1" applyFont="1" applyFill="1" applyBorder="1" applyAlignment="1"/>
    <xf numFmtId="2" fontId="11" fillId="3" borderId="3" xfId="0" applyNumberFormat="1" applyFont="1" applyFill="1" applyBorder="1" applyAlignment="1"/>
    <xf numFmtId="2" fontId="11" fillId="8" borderId="5" xfId="0" applyNumberFormat="1" applyFont="1" applyFill="1" applyBorder="1" applyAlignment="1"/>
    <xf numFmtId="2" fontId="11" fillId="8" borderId="32" xfId="0" applyNumberFormat="1" applyFont="1" applyFill="1" applyBorder="1" applyAlignment="1"/>
    <xf numFmtId="2" fontId="11" fillId="8" borderId="30" xfId="0" applyNumberFormat="1" applyFont="1" applyFill="1" applyBorder="1" applyAlignment="1"/>
    <xf numFmtId="2" fontId="11" fillId="8" borderId="7" xfId="0" applyNumberFormat="1" applyFont="1" applyFill="1" applyBorder="1" applyAlignment="1"/>
    <xf numFmtId="2" fontId="11" fillId="8" borderId="46" xfId="0" applyNumberFormat="1" applyFont="1" applyFill="1" applyBorder="1" applyAlignment="1"/>
    <xf numFmtId="2" fontId="11" fillId="8" borderId="13" xfId="0" applyNumberFormat="1" applyFont="1" applyFill="1" applyBorder="1" applyAlignment="1"/>
    <xf numFmtId="2" fontId="11" fillId="8" borderId="6" xfId="0" applyNumberFormat="1" applyFont="1" applyFill="1" applyBorder="1" applyAlignment="1"/>
    <xf numFmtId="2" fontId="15" fillId="8" borderId="7" xfId="0" applyNumberFormat="1" applyFont="1" applyFill="1" applyBorder="1" applyAlignment="1"/>
    <xf numFmtId="2" fontId="15" fillId="8" borderId="46" xfId="0" applyNumberFormat="1" applyFont="1" applyFill="1" applyBorder="1" applyAlignment="1"/>
    <xf numFmtId="2" fontId="15" fillId="8" borderId="13" xfId="0" applyNumberFormat="1" applyFont="1" applyFill="1" applyBorder="1" applyAlignment="1"/>
    <xf numFmtId="2" fontId="11" fillId="8" borderId="9" xfId="0" applyNumberFormat="1" applyFont="1" applyFill="1" applyBorder="1" applyAlignment="1"/>
    <xf numFmtId="2" fontId="15" fillId="8" borderId="9" xfId="0" applyNumberFormat="1" applyFont="1" applyFill="1" applyBorder="1" applyAlignment="1"/>
    <xf numFmtId="2" fontId="15" fillId="8" borderId="49" xfId="0" applyNumberFormat="1" applyFont="1" applyFill="1" applyBorder="1" applyAlignment="1"/>
    <xf numFmtId="2" fontId="15" fillId="8" borderId="12" xfId="0" applyNumberFormat="1" applyFont="1" applyFill="1" applyBorder="1" applyAlignment="1"/>
    <xf numFmtId="2" fontId="11" fillId="6" borderId="9" xfId="0" applyNumberFormat="1" applyFont="1" applyFill="1" applyBorder="1" applyAlignment="1"/>
    <xf numFmtId="2" fontId="15" fillId="0" borderId="54" xfId="0" applyNumberFormat="1" applyFont="1" applyFill="1" applyBorder="1" applyAlignment="1"/>
    <xf numFmtId="2" fontId="15" fillId="0" borderId="49" xfId="0" applyNumberFormat="1" applyFont="1" applyFill="1" applyBorder="1" applyAlignment="1"/>
    <xf numFmtId="182" fontId="15" fillId="2" borderId="52" xfId="0" applyNumberFormat="1" applyFont="1" applyFill="1" applyBorder="1" applyAlignment="1"/>
    <xf numFmtId="182" fontId="15" fillId="2" borderId="29" xfId="0" applyNumberFormat="1" applyFont="1" applyFill="1" applyBorder="1" applyAlignment="1"/>
    <xf numFmtId="2" fontId="11" fillId="0" borderId="37" xfId="0" applyNumberFormat="1" applyFont="1" applyFill="1" applyBorder="1" applyAlignment="1"/>
    <xf numFmtId="2" fontId="11" fillId="0" borderId="32" xfId="0" applyNumberFormat="1" applyFont="1" applyFill="1" applyBorder="1" applyAlignment="1"/>
    <xf numFmtId="2" fontId="11" fillId="0" borderId="63" xfId="0" applyNumberFormat="1" applyFont="1" applyFill="1" applyBorder="1" applyAlignment="1"/>
    <xf numFmtId="2" fontId="15" fillId="0" borderId="64" xfId="0" applyNumberFormat="1" applyFont="1" applyFill="1" applyBorder="1" applyAlignment="1"/>
    <xf numFmtId="2" fontId="15" fillId="0" borderId="65" xfId="0" applyNumberFormat="1" applyFont="1" applyFill="1" applyBorder="1" applyAlignment="1"/>
    <xf numFmtId="182" fontId="15" fillId="2" borderId="2" xfId="0" applyNumberFormat="1" applyFont="1" applyFill="1" applyBorder="1" applyAlignment="1">
      <alignment vertical="center"/>
    </xf>
    <xf numFmtId="182" fontId="15" fillId="2" borderId="3" xfId="0" applyNumberFormat="1" applyFont="1" applyFill="1" applyBorder="1" applyAlignment="1">
      <alignment vertical="center"/>
    </xf>
    <xf numFmtId="2" fontId="11" fillId="0" borderId="30" xfId="0" applyNumberFormat="1" applyFont="1" applyFill="1" applyBorder="1" applyAlignment="1"/>
    <xf numFmtId="2" fontId="11" fillId="0" borderId="62" xfId="0" applyNumberFormat="1" applyFont="1" applyFill="1" applyBorder="1" applyAlignment="1"/>
    <xf numFmtId="0" fontId="11" fillId="6" borderId="2" xfId="0" applyFont="1" applyFill="1" applyBorder="1" applyAlignment="1"/>
    <xf numFmtId="2" fontId="11" fillId="4" borderId="9" xfId="0" applyNumberFormat="1" applyFont="1" applyFill="1" applyBorder="1" applyAlignment="1"/>
    <xf numFmtId="2" fontId="9" fillId="0" borderId="0" xfId="0" applyNumberFormat="1" applyFont="1" applyFill="1"/>
    <xf numFmtId="0" fontId="9" fillId="0" borderId="0" xfId="0" applyFont="1" applyFill="1"/>
    <xf numFmtId="0" fontId="11" fillId="6" borderId="3" xfId="0" applyFont="1" applyFill="1" applyBorder="1" applyAlignment="1">
      <alignment horizontal="left" vertical="center" wrapText="1"/>
    </xf>
    <xf numFmtId="0" fontId="11" fillId="2" borderId="15" xfId="0" applyFont="1" applyFill="1" applyBorder="1"/>
    <xf numFmtId="0" fontId="11" fillId="0" borderId="28" xfId="0" applyFont="1" applyFill="1" applyBorder="1" applyAlignment="1">
      <alignment horizontal="center" vertical="center"/>
    </xf>
    <xf numFmtId="2" fontId="15" fillId="6" borderId="5" xfId="0" applyNumberFormat="1" applyFont="1" applyFill="1" applyBorder="1" applyAlignment="1">
      <alignment vertical="center"/>
    </xf>
    <xf numFmtId="0" fontId="15" fillId="0" borderId="6" xfId="0" applyFont="1" applyFill="1" applyBorder="1" applyAlignment="1">
      <alignment horizontal="center" vertical="center"/>
    </xf>
    <xf numFmtId="49" fontId="15" fillId="0" borderId="25" xfId="0" applyNumberFormat="1" applyFont="1" applyFill="1" applyBorder="1" applyAlignment="1">
      <alignment horizontal="center" vertical="center"/>
    </xf>
    <xf numFmtId="2" fontId="15" fillId="6" borderId="6" xfId="0" applyNumberFormat="1" applyFont="1" applyFill="1" applyBorder="1" applyAlignment="1">
      <alignment vertical="center"/>
    </xf>
    <xf numFmtId="2" fontId="15" fillId="6" borderId="7" xfId="0" applyNumberFormat="1" applyFont="1" applyFill="1" applyBorder="1" applyAlignment="1">
      <alignment vertical="center"/>
    </xf>
    <xf numFmtId="2" fontId="15" fillId="0" borderId="2" xfId="0" applyNumberFormat="1" applyFont="1" applyFill="1" applyBorder="1" applyAlignment="1"/>
    <xf numFmtId="49" fontId="11" fillId="0" borderId="14" xfId="0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52" xfId="0" applyFont="1" applyFill="1" applyBorder="1" applyAlignment="1">
      <alignment horizontal="center" vertical="center" wrapText="1"/>
    </xf>
    <xf numFmtId="49" fontId="11" fillId="6" borderId="22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49" fontId="11" fillId="0" borderId="26" xfId="0" applyNumberFormat="1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49" fontId="15" fillId="0" borderId="28" xfId="0" applyNumberFormat="1" applyFont="1" applyBorder="1" applyAlignment="1">
      <alignment horizontal="center" vertical="center" wrapText="1"/>
    </xf>
    <xf numFmtId="0" fontId="15" fillId="0" borderId="2" xfId="0" applyFont="1" applyBorder="1"/>
    <xf numFmtId="0" fontId="11" fillId="0" borderId="2" xfId="0" applyFont="1" applyBorder="1"/>
    <xf numFmtId="0" fontId="15" fillId="0" borderId="52" xfId="0" applyFont="1" applyBorder="1"/>
    <xf numFmtId="0" fontId="15" fillId="0" borderId="22" xfId="0" applyFont="1" applyBorder="1"/>
    <xf numFmtId="49" fontId="22" fillId="0" borderId="14" xfId="0" applyNumberFormat="1" applyFont="1" applyFill="1" applyBorder="1" applyAlignment="1">
      <alignment horizontal="left" vertical="center" wrapText="1"/>
    </xf>
    <xf numFmtId="2" fontId="11" fillId="0" borderId="5" xfId="0" applyNumberFormat="1" applyFont="1" applyFill="1" applyBorder="1" applyAlignment="1">
      <alignment horizontal="right" vertical="center"/>
    </xf>
    <xf numFmtId="49" fontId="11" fillId="6" borderId="3" xfId="0" applyNumberFormat="1" applyFont="1" applyFill="1" applyBorder="1" applyAlignment="1">
      <alignment horizontal="center" vertical="center"/>
    </xf>
    <xf numFmtId="49" fontId="11" fillId="6" borderId="2" xfId="0" applyNumberFormat="1" applyFont="1" applyFill="1" applyBorder="1" applyAlignment="1">
      <alignment horizontal="left" vertical="center" wrapText="1"/>
    </xf>
    <xf numFmtId="49" fontId="11" fillId="6" borderId="15" xfId="0" applyNumberFormat="1" applyFont="1" applyFill="1" applyBorder="1" applyAlignment="1">
      <alignment horizontal="center"/>
    </xf>
    <xf numFmtId="49" fontId="11" fillId="6" borderId="21" xfId="0" applyNumberFormat="1" applyFont="1" applyFill="1" applyBorder="1" applyAlignment="1">
      <alignment horizontal="center"/>
    </xf>
    <xf numFmtId="49" fontId="11" fillId="6" borderId="22" xfId="0" applyNumberFormat="1" applyFont="1" applyFill="1" applyBorder="1" applyAlignment="1">
      <alignment horizontal="center"/>
    </xf>
    <xf numFmtId="49" fontId="15" fillId="0" borderId="13" xfId="0" applyNumberFormat="1" applyFont="1" applyFill="1" applyBorder="1" applyAlignment="1">
      <alignment horizontal="left" vertical="center" wrapText="1"/>
    </xf>
    <xf numFmtId="49" fontId="15" fillId="0" borderId="13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22" fillId="6" borderId="2" xfId="0" applyFont="1" applyFill="1" applyBorder="1" applyAlignment="1">
      <alignment wrapText="1"/>
    </xf>
    <xf numFmtId="0" fontId="15" fillId="0" borderId="14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left" vertical="center" wrapText="1"/>
    </xf>
    <xf numFmtId="2" fontId="11" fillId="6" borderId="5" xfId="0" applyNumberFormat="1" applyFont="1" applyFill="1" applyBorder="1" applyAlignment="1">
      <alignment horizontal="right" vertical="center"/>
    </xf>
    <xf numFmtId="0" fontId="11" fillId="0" borderId="14" xfId="0" applyFont="1" applyFill="1" applyBorder="1" applyAlignment="1">
      <alignment horizontal="center" vertical="center"/>
    </xf>
    <xf numFmtId="49" fontId="11" fillId="0" borderId="43" xfId="0" applyNumberFormat="1" applyFont="1" applyFill="1" applyBorder="1" applyAlignment="1">
      <alignment horizontal="center" vertical="center"/>
    </xf>
    <xf numFmtId="2" fontId="3" fillId="2" borderId="8" xfId="0" applyNumberFormat="1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/>
    </xf>
    <xf numFmtId="0" fontId="15" fillId="0" borderId="66" xfId="0" applyFont="1" applyBorder="1" applyAlignment="1">
      <alignment horizontal="center" vertical="center" wrapText="1"/>
    </xf>
    <xf numFmtId="49" fontId="15" fillId="0" borderId="43" xfId="0" applyNumberFormat="1" applyFont="1" applyBorder="1" applyAlignment="1">
      <alignment horizontal="center" vertical="center" wrapText="1"/>
    </xf>
    <xf numFmtId="2" fontId="15" fillId="6" borderId="8" xfId="0" applyNumberFormat="1" applyFont="1" applyFill="1" applyBorder="1" applyAlignment="1">
      <alignment vertical="center"/>
    </xf>
    <xf numFmtId="2" fontId="15" fillId="0" borderId="8" xfId="0" applyNumberFormat="1" applyFont="1" applyFill="1" applyBorder="1" applyAlignment="1">
      <alignment vertical="center"/>
    </xf>
    <xf numFmtId="0" fontId="22" fillId="2" borderId="3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52" xfId="0" applyFont="1" applyFill="1" applyBorder="1" applyAlignment="1">
      <alignment horizontal="center" vertical="center" wrapText="1"/>
    </xf>
    <xf numFmtId="49" fontId="11" fillId="2" borderId="22" xfId="0" applyNumberFormat="1" applyFont="1" applyFill="1" applyBorder="1" applyAlignment="1">
      <alignment horizontal="center" vertical="center" wrapText="1"/>
    </xf>
    <xf numFmtId="49" fontId="11" fillId="2" borderId="29" xfId="0" applyNumberFormat="1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34" xfId="0" applyFont="1" applyBorder="1" applyAlignment="1">
      <alignment horizontal="center" vertical="center" wrapText="1"/>
    </xf>
    <xf numFmtId="49" fontId="15" fillId="0" borderId="26" xfId="0" applyNumberFormat="1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 wrapText="1"/>
    </xf>
    <xf numFmtId="2" fontId="3" fillId="0" borderId="46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33" xfId="0" applyNumberFormat="1" applyFont="1" applyFill="1" applyBorder="1" applyAlignment="1">
      <alignment horizontal="center" vertical="center" wrapText="1"/>
    </xf>
    <xf numFmtId="2" fontId="3" fillId="6" borderId="7" xfId="0" applyNumberFormat="1" applyFont="1" applyFill="1" applyBorder="1" applyAlignment="1">
      <alignment horizontal="center" vertical="center"/>
    </xf>
    <xf numFmtId="2" fontId="3" fillId="6" borderId="49" xfId="0" applyNumberFormat="1" applyFont="1" applyFill="1" applyBorder="1" applyAlignment="1">
      <alignment horizontal="center" vertical="center"/>
    </xf>
    <xf numFmtId="2" fontId="3" fillId="6" borderId="7" xfId="0" applyNumberFormat="1" applyFont="1" applyFill="1" applyBorder="1" applyAlignment="1">
      <alignment horizontal="center" vertical="center" wrapText="1"/>
    </xf>
    <xf numFmtId="2" fontId="3" fillId="6" borderId="47" xfId="0" applyNumberFormat="1" applyFont="1" applyFill="1" applyBorder="1" applyAlignment="1">
      <alignment horizontal="center" vertical="center" wrapText="1"/>
    </xf>
    <xf numFmtId="2" fontId="3" fillId="6" borderId="6" xfId="0" applyNumberFormat="1" applyFont="1" applyFill="1" applyBorder="1" applyAlignment="1">
      <alignment horizontal="center" vertical="center" wrapText="1"/>
    </xf>
    <xf numFmtId="2" fontId="3" fillId="6" borderId="50" xfId="0" applyNumberFormat="1" applyFont="1" applyFill="1" applyBorder="1" applyAlignment="1">
      <alignment horizontal="center" vertical="center" wrapText="1"/>
    </xf>
    <xf numFmtId="2" fontId="3" fillId="6" borderId="10" xfId="0" applyNumberFormat="1" applyFont="1" applyFill="1" applyBorder="1" applyAlignment="1">
      <alignment horizontal="center" vertical="center" wrapText="1"/>
    </xf>
    <xf numFmtId="2" fontId="3" fillId="6" borderId="46" xfId="0" applyNumberFormat="1" applyFont="1" applyFill="1" applyBorder="1" applyAlignment="1">
      <alignment horizontal="center" vertical="center" wrapText="1"/>
    </xf>
    <xf numFmtId="2" fontId="3" fillId="6" borderId="0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2" fontId="3" fillId="6" borderId="32" xfId="0" applyNumberFormat="1" applyFont="1" applyFill="1" applyBorder="1" applyAlignment="1">
      <alignment horizontal="center" vertical="center" wrapText="1"/>
    </xf>
    <xf numFmtId="2" fontId="3" fillId="6" borderId="5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Border="1"/>
    <xf numFmtId="0" fontId="23" fillId="0" borderId="0" xfId="0" applyFont="1" applyFill="1" applyBorder="1"/>
    <xf numFmtId="2" fontId="23" fillId="0" borderId="0" xfId="0" applyNumberFormat="1" applyFont="1" applyFill="1" applyBorder="1"/>
    <xf numFmtId="0" fontId="23" fillId="0" borderId="0" xfId="0" applyFont="1"/>
    <xf numFmtId="0" fontId="23" fillId="0" borderId="0" xfId="0" applyFont="1" applyBorder="1"/>
    <xf numFmtId="0" fontId="23" fillId="0" borderId="0" xfId="0" applyFont="1" applyFill="1"/>
    <xf numFmtId="49" fontId="11" fillId="4" borderId="3" xfId="0" applyNumberFormat="1" applyFont="1" applyFill="1" applyBorder="1"/>
    <xf numFmtId="0" fontId="11" fillId="4" borderId="3" xfId="0" applyFont="1" applyFill="1" applyBorder="1" applyAlignment="1">
      <alignment wrapText="1"/>
    </xf>
    <xf numFmtId="0" fontId="11" fillId="4" borderId="3" xfId="0" applyFont="1" applyFill="1" applyBorder="1" applyAlignment="1">
      <alignment horizontal="center"/>
    </xf>
    <xf numFmtId="49" fontId="11" fillId="4" borderId="2" xfId="0" applyNumberFormat="1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center"/>
    </xf>
    <xf numFmtId="2" fontId="11" fillId="2" borderId="33" xfId="0" applyNumberFormat="1" applyFont="1" applyFill="1" applyBorder="1" applyAlignment="1">
      <alignment vertical="center"/>
    </xf>
    <xf numFmtId="182" fontId="11" fillId="2" borderId="9" xfId="0" applyNumberFormat="1" applyFont="1" applyFill="1" applyBorder="1" applyAlignment="1"/>
    <xf numFmtId="0" fontId="11" fillId="4" borderId="3" xfId="0" applyFont="1" applyFill="1" applyBorder="1"/>
    <xf numFmtId="49" fontId="11" fillId="4" borderId="21" xfId="0" applyNumberFormat="1" applyFont="1" applyFill="1" applyBorder="1" applyAlignment="1">
      <alignment horizontal="center"/>
    </xf>
    <xf numFmtId="49" fontId="11" fillId="4" borderId="22" xfId="0" applyNumberFormat="1" applyFont="1" applyFill="1" applyBorder="1" applyAlignment="1">
      <alignment horizontal="center"/>
    </xf>
    <xf numFmtId="2" fontId="11" fillId="4" borderId="17" xfId="0" applyNumberFormat="1" applyFont="1" applyFill="1" applyBorder="1" applyAlignment="1"/>
    <xf numFmtId="0" fontId="11" fillId="4" borderId="15" xfId="0" applyFont="1" applyFill="1" applyBorder="1" applyAlignment="1">
      <alignment horizontal="center" vertical="center"/>
    </xf>
    <xf numFmtId="49" fontId="11" fillId="4" borderId="19" xfId="0" applyNumberFormat="1" applyFont="1" applyFill="1" applyBorder="1" applyAlignment="1">
      <alignment horizontal="center" vertical="center"/>
    </xf>
    <xf numFmtId="49" fontId="11" fillId="4" borderId="20" xfId="0" applyNumberFormat="1" applyFont="1" applyFill="1" applyBorder="1" applyAlignment="1">
      <alignment horizontal="center" vertical="center"/>
    </xf>
    <xf numFmtId="49" fontId="11" fillId="4" borderId="15" xfId="0" applyNumberFormat="1" applyFont="1" applyFill="1" applyBorder="1"/>
    <xf numFmtId="49" fontId="11" fillId="4" borderId="19" xfId="0" applyNumberFormat="1" applyFont="1" applyFill="1" applyBorder="1" applyAlignment="1">
      <alignment horizontal="center"/>
    </xf>
    <xf numFmtId="49" fontId="11" fillId="4" borderId="20" xfId="0" applyNumberFormat="1" applyFont="1" applyFill="1" applyBorder="1" applyAlignment="1">
      <alignment horizontal="center"/>
    </xf>
    <xf numFmtId="0" fontId="11" fillId="6" borderId="30" xfId="0" applyFont="1" applyFill="1" applyBorder="1" applyAlignment="1">
      <alignment horizontal="center" vertical="center"/>
    </xf>
    <xf numFmtId="49" fontId="11" fillId="6" borderId="23" xfId="0" applyNumberFormat="1" applyFont="1" applyFill="1" applyBorder="1" applyAlignment="1">
      <alignment horizontal="center" vertical="center"/>
    </xf>
    <xf numFmtId="49" fontId="11" fillId="6" borderId="24" xfId="0" applyNumberFormat="1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wrapText="1"/>
    </xf>
    <xf numFmtId="49" fontId="15" fillId="0" borderId="45" xfId="0" applyNumberFormat="1" applyFont="1" applyFill="1" applyBorder="1" applyAlignment="1">
      <alignment horizontal="center" vertical="center"/>
    </xf>
    <xf numFmtId="49" fontId="15" fillId="0" borderId="31" xfId="0" applyNumberFormat="1" applyFont="1" applyFill="1" applyBorder="1" applyAlignment="1">
      <alignment horizontal="center" vertical="center"/>
    </xf>
    <xf numFmtId="49" fontId="11" fillId="2" borderId="40" xfId="0" applyNumberFormat="1" applyFont="1" applyFill="1" applyBorder="1" applyAlignment="1">
      <alignment horizontal="center"/>
    </xf>
    <xf numFmtId="0" fontId="11" fillId="4" borderId="2" xfId="0" applyFont="1" applyFill="1" applyBorder="1" applyAlignment="1">
      <alignment wrapText="1"/>
    </xf>
    <xf numFmtId="0" fontId="11" fillId="4" borderId="3" xfId="0" applyFont="1" applyFill="1" applyBorder="1" applyAlignment="1">
      <alignment horizontal="center" vertical="center"/>
    </xf>
    <xf numFmtId="49" fontId="11" fillId="4" borderId="21" xfId="0" applyNumberFormat="1" applyFont="1" applyFill="1" applyBorder="1" applyAlignment="1">
      <alignment horizontal="center" vertical="center"/>
    </xf>
    <xf numFmtId="49" fontId="11" fillId="4" borderId="22" xfId="0" applyNumberFormat="1" applyFont="1" applyFill="1" applyBorder="1" applyAlignment="1">
      <alignment horizontal="center" vertical="center"/>
    </xf>
    <xf numFmtId="2" fontId="11" fillId="4" borderId="2" xfId="0" applyNumberFormat="1" applyFont="1" applyFill="1" applyBorder="1" applyAlignment="1">
      <alignment vertical="center"/>
    </xf>
    <xf numFmtId="0" fontId="11" fillId="0" borderId="30" xfId="0" applyFont="1" applyFill="1" applyBorder="1" applyAlignment="1">
      <alignment vertical="center" wrapText="1"/>
    </xf>
    <xf numFmtId="0" fontId="11" fillId="6" borderId="7" xfId="0" applyFont="1" applyFill="1" applyBorder="1" applyAlignment="1">
      <alignment wrapText="1"/>
    </xf>
    <xf numFmtId="0" fontId="11" fillId="6" borderId="14" xfId="0" applyFont="1" applyFill="1" applyBorder="1" applyAlignment="1">
      <alignment horizontal="center" vertical="center" wrapText="1"/>
    </xf>
    <xf numFmtId="2" fontId="11" fillId="0" borderId="49" xfId="0" applyNumberFormat="1" applyFont="1" applyFill="1" applyBorder="1" applyAlignment="1">
      <alignment vertical="center"/>
    </xf>
    <xf numFmtId="0" fontId="11" fillId="3" borderId="2" xfId="0" applyFont="1" applyFill="1" applyBorder="1" applyAlignment="1">
      <alignment horizontal="left" vertical="center" wrapText="1"/>
    </xf>
    <xf numFmtId="2" fontId="11" fillId="8" borderId="49" xfId="0" applyNumberFormat="1" applyFont="1" applyFill="1" applyBorder="1" applyAlignment="1"/>
    <xf numFmtId="2" fontId="11" fillId="2" borderId="49" xfId="0" applyNumberFormat="1" applyFont="1" applyFill="1" applyBorder="1" applyAlignment="1"/>
    <xf numFmtId="0" fontId="11" fillId="6" borderId="3" xfId="0" applyFont="1" applyFill="1" applyBorder="1" applyAlignment="1">
      <alignment horizontal="left" vertical="center"/>
    </xf>
    <xf numFmtId="0" fontId="11" fillId="6" borderId="3" xfId="0" applyFont="1" applyFill="1" applyBorder="1" applyAlignment="1">
      <alignment horizontal="center"/>
    </xf>
    <xf numFmtId="49" fontId="11" fillId="6" borderId="21" xfId="0" applyNumberFormat="1" applyFont="1" applyFill="1" applyBorder="1" applyAlignment="1">
      <alignment horizontal="center" vertical="center" wrapText="1"/>
    </xf>
    <xf numFmtId="0" fontId="11" fillId="9" borderId="3" xfId="0" applyFont="1" applyFill="1" applyBorder="1"/>
    <xf numFmtId="0" fontId="11" fillId="9" borderId="3" xfId="0" applyFont="1" applyFill="1" applyBorder="1" applyAlignment="1">
      <alignment horizontal="center"/>
    </xf>
    <xf numFmtId="49" fontId="11" fillId="9" borderId="21" xfId="0" applyNumberFormat="1" applyFont="1" applyFill="1" applyBorder="1" applyAlignment="1">
      <alignment horizontal="center"/>
    </xf>
    <xf numFmtId="49" fontId="11" fillId="9" borderId="22" xfId="0" applyNumberFormat="1" applyFont="1" applyFill="1" applyBorder="1" applyAlignment="1">
      <alignment horizontal="center"/>
    </xf>
    <xf numFmtId="49" fontId="11" fillId="0" borderId="12" xfId="0" applyNumberFormat="1" applyFont="1" applyFill="1" applyBorder="1"/>
    <xf numFmtId="0" fontId="11" fillId="0" borderId="12" xfId="0" applyFont="1" applyFill="1" applyBorder="1"/>
    <xf numFmtId="2" fontId="11" fillId="0" borderId="2" xfId="0" applyNumberFormat="1" applyFont="1" applyFill="1" applyBorder="1" applyAlignment="1"/>
    <xf numFmtId="2" fontId="11" fillId="0" borderId="52" xfId="0" applyNumberFormat="1" applyFont="1" applyFill="1" applyBorder="1" applyAlignment="1"/>
    <xf numFmtId="2" fontId="11" fillId="0" borderId="29" xfId="0" applyNumberFormat="1" applyFont="1" applyFill="1" applyBorder="1" applyAlignment="1"/>
    <xf numFmtId="2" fontId="11" fillId="0" borderId="64" xfId="0" applyNumberFormat="1" applyFont="1" applyFill="1" applyBorder="1" applyAlignment="1"/>
    <xf numFmtId="182" fontId="11" fillId="2" borderId="52" xfId="0" applyNumberFormat="1" applyFont="1" applyFill="1" applyBorder="1" applyAlignment="1"/>
    <xf numFmtId="49" fontId="11" fillId="4" borderId="12" xfId="0" applyNumberFormat="1" applyFont="1" applyFill="1" applyBorder="1"/>
    <xf numFmtId="2" fontId="11" fillId="4" borderId="55" xfId="0" applyNumberFormat="1" applyFont="1" applyFill="1" applyBorder="1" applyAlignment="1"/>
    <xf numFmtId="182" fontId="11" fillId="2" borderId="2" xfId="0" applyNumberFormat="1" applyFont="1" applyFill="1" applyBorder="1" applyAlignment="1">
      <alignment vertical="center"/>
    </xf>
    <xf numFmtId="49" fontId="11" fillId="4" borderId="3" xfId="0" applyNumberFormat="1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wrapText="1"/>
    </xf>
    <xf numFmtId="0" fontId="11" fillId="4" borderId="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67" xfId="0" applyFont="1" applyFill="1" applyBorder="1" applyAlignment="1">
      <alignment horizontal="center" vertical="center" wrapText="1"/>
    </xf>
    <xf numFmtId="49" fontId="11" fillId="4" borderId="18" xfId="0" applyNumberFormat="1" applyFont="1" applyFill="1" applyBorder="1" applyAlignment="1">
      <alignment horizontal="center" vertical="center" wrapText="1"/>
    </xf>
    <xf numFmtId="2" fontId="11" fillId="4" borderId="50" xfId="0" applyNumberFormat="1" applyFont="1" applyFill="1" applyBorder="1" applyAlignment="1">
      <alignment vertical="center"/>
    </xf>
    <xf numFmtId="2" fontId="15" fillId="0" borderId="7" xfId="0" applyNumberFormat="1" applyFont="1" applyFill="1" applyBorder="1" applyAlignment="1">
      <alignment horizontal="right" vertical="center"/>
    </xf>
    <xf numFmtId="2" fontId="15" fillId="0" borderId="6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vertical="center"/>
    </xf>
    <xf numFmtId="0" fontId="15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/>
    <xf numFmtId="2" fontId="11" fillId="6" borderId="9" xfId="0" applyNumberFormat="1" applyFont="1" applyFill="1" applyBorder="1" applyAlignment="1">
      <alignment vertical="center"/>
    </xf>
    <xf numFmtId="49" fontId="11" fillId="0" borderId="34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37" xfId="0" applyNumberFormat="1" applyFont="1" applyFill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/>
    </xf>
    <xf numFmtId="49" fontId="15" fillId="2" borderId="45" xfId="0" applyNumberFormat="1" applyFont="1" applyFill="1" applyBorder="1" applyAlignment="1">
      <alignment horizontal="center"/>
    </xf>
    <xf numFmtId="0" fontId="15" fillId="2" borderId="31" xfId="0" applyFont="1" applyFill="1" applyBorder="1" applyAlignment="1">
      <alignment horizontal="center"/>
    </xf>
    <xf numFmtId="0" fontId="15" fillId="2" borderId="68" xfId="0" applyFont="1" applyFill="1" applyBorder="1" applyAlignment="1">
      <alignment horizontal="center"/>
    </xf>
    <xf numFmtId="2" fontId="11" fillId="0" borderId="12" xfId="0" applyNumberFormat="1" applyFont="1" applyFill="1" applyBorder="1" applyAlignment="1">
      <alignment vertical="center"/>
    </xf>
    <xf numFmtId="0" fontId="11" fillId="0" borderId="15" xfId="0" applyFont="1" applyFill="1" applyBorder="1" applyAlignment="1">
      <alignment horizontal="center"/>
    </xf>
    <xf numFmtId="49" fontId="11" fillId="0" borderId="15" xfId="0" applyNumberFormat="1" applyFont="1" applyFill="1" applyBorder="1"/>
    <xf numFmtId="49" fontId="11" fillId="0" borderId="56" xfId="0" applyNumberFormat="1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 wrapText="1"/>
    </xf>
    <xf numFmtId="2" fontId="3" fillId="0" borderId="47" xfId="0" applyNumberFormat="1" applyFont="1" applyFill="1" applyBorder="1" applyAlignment="1">
      <alignment horizontal="center" vertical="center" wrapText="1"/>
    </xf>
    <xf numFmtId="2" fontId="15" fillId="0" borderId="14" xfId="0" applyNumberFormat="1" applyFont="1" applyFill="1" applyBorder="1" applyAlignment="1">
      <alignment vertical="center"/>
    </xf>
    <xf numFmtId="182" fontId="11" fillId="2" borderId="15" xfId="0" applyNumberFormat="1" applyFont="1" applyFill="1" applyBorder="1" applyAlignment="1"/>
    <xf numFmtId="2" fontId="11" fillId="2" borderId="3" xfId="0" applyNumberFormat="1" applyFont="1" applyFill="1" applyBorder="1" applyAlignment="1">
      <alignment vertical="center"/>
    </xf>
    <xf numFmtId="182" fontId="11" fillId="2" borderId="12" xfId="0" applyNumberFormat="1" applyFont="1" applyFill="1" applyBorder="1" applyAlignment="1"/>
    <xf numFmtId="182" fontId="11" fillId="7" borderId="15" xfId="0" applyNumberFormat="1" applyFont="1" applyFill="1" applyBorder="1" applyAlignment="1"/>
    <xf numFmtId="2" fontId="11" fillId="8" borderId="12" xfId="0" applyNumberFormat="1" applyFont="1" applyFill="1" applyBorder="1" applyAlignment="1"/>
    <xf numFmtId="2" fontId="11" fillId="2" borderId="12" xfId="0" applyNumberFormat="1" applyFont="1" applyFill="1" applyBorder="1" applyAlignment="1"/>
    <xf numFmtId="2" fontId="11" fillId="0" borderId="3" xfId="0" applyNumberFormat="1" applyFont="1" applyFill="1" applyBorder="1" applyAlignment="1"/>
    <xf numFmtId="182" fontId="11" fillId="2" borderId="3" xfId="0" applyNumberFormat="1" applyFont="1" applyFill="1" applyBorder="1" applyAlignment="1">
      <alignment vertical="center"/>
    </xf>
    <xf numFmtId="2" fontId="15" fillId="0" borderId="44" xfId="0" applyNumberFormat="1" applyFont="1" applyFill="1" applyBorder="1" applyAlignment="1">
      <alignment vertical="center"/>
    </xf>
    <xf numFmtId="2" fontId="15" fillId="0" borderId="3" xfId="0" applyNumberFormat="1" applyFont="1" applyFill="1" applyBorder="1" applyAlignment="1"/>
    <xf numFmtId="2" fontId="11" fillId="4" borderId="58" xfId="0" applyNumberFormat="1" applyFont="1" applyFill="1" applyBorder="1" applyAlignment="1">
      <alignment vertical="center"/>
    </xf>
    <xf numFmtId="2" fontId="15" fillId="0" borderId="69" xfId="0" applyNumberFormat="1" applyFont="1" applyFill="1" applyBorder="1" applyAlignment="1">
      <alignment vertical="center"/>
    </xf>
    <xf numFmtId="2" fontId="11" fillId="2" borderId="17" xfId="0" applyNumberFormat="1" applyFont="1" applyFill="1" applyBorder="1" applyAlignment="1">
      <alignment vertical="center"/>
    </xf>
    <xf numFmtId="2" fontId="3" fillId="5" borderId="9" xfId="0" applyNumberFormat="1" applyFont="1" applyFill="1" applyBorder="1" applyAlignment="1">
      <alignment horizontal="center" vertical="center" wrapText="1"/>
    </xf>
    <xf numFmtId="0" fontId="15" fillId="4" borderId="2" xfId="0" applyFont="1" applyFill="1" applyBorder="1"/>
    <xf numFmtId="0" fontId="11" fillId="4" borderId="2" xfId="0" applyFont="1" applyFill="1" applyBorder="1" applyAlignment="1">
      <alignment horizontal="center"/>
    </xf>
    <xf numFmtId="0" fontId="11" fillId="4" borderId="2" xfId="0" applyFont="1" applyFill="1" applyBorder="1"/>
    <xf numFmtId="0" fontId="11" fillId="4" borderId="52" xfId="0" applyFont="1" applyFill="1" applyBorder="1"/>
    <xf numFmtId="0" fontId="11" fillId="4" borderId="22" xfId="0" applyFont="1" applyFill="1" applyBorder="1"/>
    <xf numFmtId="2" fontId="11" fillId="6" borderId="12" xfId="0" applyNumberFormat="1" applyFont="1" applyFill="1" applyBorder="1" applyAlignment="1">
      <alignment vertical="center"/>
    </xf>
    <xf numFmtId="2" fontId="3" fillId="6" borderId="6" xfId="0" applyNumberFormat="1" applyFont="1" applyFill="1" applyBorder="1" applyAlignment="1">
      <alignment horizontal="center" vertical="center"/>
    </xf>
    <xf numFmtId="2" fontId="3" fillId="6" borderId="54" xfId="0" applyNumberFormat="1" applyFont="1" applyFill="1" applyBorder="1" applyAlignment="1">
      <alignment horizontal="center" vertical="center"/>
    </xf>
    <xf numFmtId="2" fontId="3" fillId="6" borderId="51" xfId="0" applyNumberFormat="1" applyFont="1" applyFill="1" applyBorder="1" applyAlignment="1">
      <alignment horizontal="center" vertical="center"/>
    </xf>
    <xf numFmtId="2" fontId="3" fillId="6" borderId="58" xfId="0" applyNumberFormat="1" applyFont="1" applyFill="1" applyBorder="1" applyAlignment="1">
      <alignment horizontal="center" vertical="center"/>
    </xf>
    <xf numFmtId="2" fontId="3" fillId="6" borderId="46" xfId="0" applyNumberFormat="1" applyFont="1" applyFill="1" applyBorder="1" applyAlignment="1">
      <alignment horizontal="center" vertical="center"/>
    </xf>
    <xf numFmtId="2" fontId="3" fillId="6" borderId="50" xfId="0" applyNumberFormat="1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 vertical="center"/>
    </xf>
    <xf numFmtId="2" fontId="3" fillId="6" borderId="46" xfId="0" applyNumberFormat="1" applyFont="1" applyFill="1" applyBorder="1" applyAlignment="1">
      <alignment horizontal="center" vertical="center"/>
    </xf>
    <xf numFmtId="2" fontId="3" fillId="6" borderId="47" xfId="0" applyNumberFormat="1" applyFont="1" applyFill="1" applyBorder="1" applyAlignment="1">
      <alignment horizontal="center" vertical="center"/>
    </xf>
    <xf numFmtId="2" fontId="3" fillId="6" borderId="50" xfId="0" applyNumberFormat="1" applyFont="1" applyFill="1" applyBorder="1" applyAlignment="1">
      <alignment horizontal="center" vertical="center"/>
    </xf>
    <xf numFmtId="2" fontId="3" fillId="6" borderId="14" xfId="0" applyNumberFormat="1" applyFont="1" applyFill="1" applyBorder="1" applyAlignment="1">
      <alignment horizontal="center" vertical="center"/>
    </xf>
    <xf numFmtId="2" fontId="3" fillId="6" borderId="33" xfId="0" applyNumberFormat="1" applyFont="1" applyFill="1" applyBorder="1" applyAlignment="1">
      <alignment horizontal="center" vertical="center" wrapText="1"/>
    </xf>
    <xf numFmtId="2" fontId="3" fillId="6" borderId="2" xfId="0" applyNumberFormat="1" applyFont="1" applyFill="1" applyBorder="1" applyAlignment="1">
      <alignment horizontal="center" vertical="center" wrapText="1"/>
    </xf>
    <xf numFmtId="182" fontId="3" fillId="6" borderId="6" xfId="0" applyNumberFormat="1" applyFont="1" applyFill="1" applyBorder="1" applyAlignment="1">
      <alignment horizontal="center" vertical="center" wrapText="1"/>
    </xf>
    <xf numFmtId="182" fontId="3" fillId="6" borderId="7" xfId="0" applyNumberFormat="1" applyFont="1" applyFill="1" applyBorder="1" applyAlignment="1">
      <alignment horizontal="center" vertical="center" wrapText="1"/>
    </xf>
    <xf numFmtId="182" fontId="3" fillId="6" borderId="8" xfId="0" applyNumberFormat="1" applyFont="1" applyFill="1" applyBorder="1" applyAlignment="1">
      <alignment horizontal="center" vertical="center" wrapText="1"/>
    </xf>
    <xf numFmtId="2" fontId="3" fillId="6" borderId="2" xfId="0" applyNumberFormat="1" applyFont="1" applyFill="1" applyBorder="1" applyAlignment="1">
      <alignment horizontal="center"/>
    </xf>
    <xf numFmtId="2" fontId="3" fillId="6" borderId="33" xfId="0" applyNumberFormat="1" applyFont="1" applyFill="1" applyBorder="1" applyAlignment="1">
      <alignment horizontal="center"/>
    </xf>
    <xf numFmtId="2" fontId="3" fillId="6" borderId="51" xfId="0" applyNumberFormat="1" applyFont="1" applyFill="1" applyBorder="1" applyAlignment="1">
      <alignment horizontal="center" vertical="center"/>
    </xf>
    <xf numFmtId="2" fontId="3" fillId="0" borderId="55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vertical="center" wrapText="1"/>
    </xf>
    <xf numFmtId="2" fontId="3" fillId="6" borderId="58" xfId="0" applyNumberFormat="1" applyFont="1" applyFill="1" applyBorder="1" applyAlignment="1">
      <alignment horizontal="center" vertical="center" wrapText="1"/>
    </xf>
    <xf numFmtId="2" fontId="3" fillId="0" borderId="54" xfId="0" applyNumberFormat="1" applyFont="1" applyFill="1" applyBorder="1" applyAlignment="1">
      <alignment horizontal="center"/>
    </xf>
    <xf numFmtId="2" fontId="3" fillId="0" borderId="51" xfId="0" applyNumberFormat="1" applyFont="1" applyFill="1" applyBorder="1" applyAlignment="1">
      <alignment horizontal="center"/>
    </xf>
    <xf numFmtId="2" fontId="3" fillId="0" borderId="69" xfId="0" applyNumberFormat="1" applyFont="1" applyFill="1" applyBorder="1" applyAlignment="1">
      <alignment horizontal="center"/>
    </xf>
    <xf numFmtId="2" fontId="3" fillId="6" borderId="54" xfId="0" applyNumberFormat="1" applyFont="1" applyFill="1" applyBorder="1" applyAlignment="1">
      <alignment horizontal="center" vertical="center" wrapText="1"/>
    </xf>
    <xf numFmtId="2" fontId="3" fillId="6" borderId="51" xfId="0" applyNumberFormat="1" applyFont="1" applyFill="1" applyBorder="1" applyAlignment="1">
      <alignment horizontal="center" vertical="center" wrapText="1"/>
    </xf>
    <xf numFmtId="2" fontId="3" fillId="6" borderId="17" xfId="0" applyNumberFormat="1" applyFont="1" applyFill="1" applyBorder="1" applyAlignment="1">
      <alignment horizontal="center" vertical="center" wrapText="1"/>
    </xf>
    <xf numFmtId="2" fontId="3" fillId="6" borderId="55" xfId="0" applyNumberFormat="1" applyFont="1" applyFill="1" applyBorder="1" applyAlignment="1">
      <alignment horizontal="center" vertical="center"/>
    </xf>
    <xf numFmtId="2" fontId="3" fillId="3" borderId="17" xfId="0" applyNumberFormat="1" applyFont="1" applyFill="1" applyBorder="1" applyAlignment="1">
      <alignment horizontal="center"/>
    </xf>
    <xf numFmtId="2" fontId="3" fillId="4" borderId="62" xfId="0" applyNumberFormat="1" applyFont="1" applyFill="1" applyBorder="1" applyAlignment="1">
      <alignment horizontal="center" vertical="center" wrapText="1"/>
    </xf>
    <xf numFmtId="2" fontId="3" fillId="6" borderId="54" xfId="0" applyNumberFormat="1" applyFont="1" applyFill="1" applyBorder="1" applyAlignment="1">
      <alignment horizontal="center" vertical="center" wrapText="1"/>
    </xf>
    <xf numFmtId="2" fontId="3" fillId="6" borderId="58" xfId="0" applyNumberFormat="1" applyFont="1" applyFill="1" applyBorder="1" applyAlignment="1">
      <alignment horizontal="center" vertical="center" wrapText="1"/>
    </xf>
    <xf numFmtId="2" fontId="3" fillId="6" borderId="61" xfId="0" applyNumberFormat="1" applyFont="1" applyFill="1" applyBorder="1" applyAlignment="1">
      <alignment horizontal="center" vertical="center" wrapText="1"/>
    </xf>
    <xf numFmtId="2" fontId="3" fillId="2" borderId="54" xfId="0" applyNumberFormat="1" applyFont="1" applyFill="1" applyBorder="1" applyAlignment="1">
      <alignment horizontal="center" vertical="center" wrapText="1"/>
    </xf>
    <xf numFmtId="2" fontId="3" fillId="6" borderId="62" xfId="0" applyNumberFormat="1" applyFont="1" applyFill="1" applyBorder="1" applyAlignment="1">
      <alignment horizontal="center" vertical="center" wrapText="1"/>
    </xf>
    <xf numFmtId="182" fontId="3" fillId="0" borderId="54" xfId="0" applyNumberFormat="1" applyFont="1" applyFill="1" applyBorder="1" applyAlignment="1">
      <alignment horizontal="center" vertical="center" wrapText="1"/>
    </xf>
    <xf numFmtId="182" fontId="3" fillId="0" borderId="51" xfId="0" applyNumberFormat="1" applyFont="1" applyFill="1" applyBorder="1" applyAlignment="1">
      <alignment horizontal="center" vertical="center" wrapText="1"/>
    </xf>
    <xf numFmtId="182" fontId="3" fillId="0" borderId="69" xfId="0" applyNumberFormat="1" applyFont="1" applyFill="1" applyBorder="1" applyAlignment="1">
      <alignment horizontal="center" vertical="center" wrapText="1"/>
    </xf>
    <xf numFmtId="2" fontId="3" fillId="6" borderId="17" xfId="0" applyNumberFormat="1" applyFont="1" applyFill="1" applyBorder="1" applyAlignment="1">
      <alignment horizontal="center"/>
    </xf>
    <xf numFmtId="0" fontId="21" fillId="6" borderId="4" xfId="0" applyFont="1" applyFill="1" applyBorder="1" applyAlignment="1">
      <alignment horizontal="center" vertical="center"/>
    </xf>
    <xf numFmtId="0" fontId="21" fillId="6" borderId="9" xfId="0" applyFont="1" applyFill="1" applyBorder="1" applyAlignment="1">
      <alignment horizontal="center" vertical="center"/>
    </xf>
    <xf numFmtId="2" fontId="11" fillId="6" borderId="14" xfId="0" applyNumberFormat="1" applyFont="1" applyFill="1" applyBorder="1" applyAlignment="1">
      <alignment vertical="center"/>
    </xf>
    <xf numFmtId="2" fontId="11" fillId="6" borderId="14" xfId="0" applyNumberFormat="1" applyFont="1" applyFill="1" applyBorder="1" applyAlignment="1"/>
    <xf numFmtId="0" fontId="21" fillId="6" borderId="15" xfId="0" applyFont="1" applyFill="1" applyBorder="1" applyAlignment="1">
      <alignment horizontal="center" vertical="center"/>
    </xf>
    <xf numFmtId="0" fontId="21" fillId="6" borderId="12" xfId="0" applyFont="1" applyFill="1" applyBorder="1" applyAlignment="1">
      <alignment horizontal="center" vertical="center"/>
    </xf>
    <xf numFmtId="2" fontId="11" fillId="6" borderId="15" xfId="0" applyNumberFormat="1" applyFont="1" applyFill="1" applyBorder="1" applyAlignment="1"/>
    <xf numFmtId="2" fontId="15" fillId="6" borderId="14" xfId="0" applyNumberFormat="1" applyFont="1" applyFill="1" applyBorder="1" applyAlignment="1">
      <alignment vertical="center"/>
    </xf>
    <xf numFmtId="2" fontId="15" fillId="6" borderId="44" xfId="0" applyNumberFormat="1" applyFont="1" applyFill="1" applyBorder="1" applyAlignment="1">
      <alignment vertical="center"/>
    </xf>
    <xf numFmtId="2" fontId="15" fillId="6" borderId="13" xfId="0" applyNumberFormat="1" applyFont="1" applyFill="1" applyBorder="1" applyAlignment="1">
      <alignment vertical="center"/>
    </xf>
    <xf numFmtId="2" fontId="15" fillId="6" borderId="3" xfId="0" applyNumberFormat="1" applyFont="1" applyFill="1" applyBorder="1" applyAlignment="1"/>
    <xf numFmtId="2" fontId="11" fillId="4" borderId="16" xfId="0" applyNumberFormat="1" applyFont="1" applyFill="1" applyBorder="1" applyAlignment="1">
      <alignment vertical="center"/>
    </xf>
    <xf numFmtId="0" fontId="15" fillId="0" borderId="16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/>
    </xf>
    <xf numFmtId="49" fontId="11" fillId="0" borderId="45" xfId="0" applyNumberFormat="1" applyFont="1" applyFill="1" applyBorder="1" applyAlignment="1">
      <alignment horizontal="center" vertical="center"/>
    </xf>
    <xf numFmtId="49" fontId="15" fillId="0" borderId="41" xfId="0" applyNumberFormat="1" applyFont="1" applyFill="1" applyBorder="1" applyAlignment="1">
      <alignment horizontal="center" vertical="center"/>
    </xf>
    <xf numFmtId="49" fontId="15" fillId="0" borderId="18" xfId="0" applyNumberFormat="1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2" fontId="15" fillId="0" borderId="10" xfId="0" applyNumberFormat="1" applyFont="1" applyFill="1" applyBorder="1" applyAlignment="1">
      <alignment horizontal="right" vertical="center"/>
    </xf>
    <xf numFmtId="0" fontId="11" fillId="8" borderId="30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left" vertical="center" wrapText="1"/>
    </xf>
    <xf numFmtId="49" fontId="15" fillId="8" borderId="26" xfId="0" applyNumberFormat="1" applyFont="1" applyFill="1" applyBorder="1" applyAlignment="1">
      <alignment horizontal="center"/>
    </xf>
    <xf numFmtId="0" fontId="11" fillId="4" borderId="40" xfId="0" applyFont="1" applyFill="1" applyBorder="1" applyAlignment="1">
      <alignment horizontal="center"/>
    </xf>
    <xf numFmtId="0" fontId="11" fillId="4" borderId="35" xfId="0" applyFont="1" applyFill="1" applyBorder="1" applyAlignment="1">
      <alignment horizontal="center"/>
    </xf>
    <xf numFmtId="0" fontId="15" fillId="0" borderId="30" xfId="0" applyFont="1" applyFill="1" applyBorder="1" applyAlignment="1">
      <alignment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37" xfId="0" applyFont="1" applyFill="1" applyBorder="1" applyAlignment="1">
      <alignment horizontal="center" vertical="center" wrapText="1"/>
    </xf>
    <xf numFmtId="49" fontId="15" fillId="0" borderId="24" xfId="0" applyNumberFormat="1" applyFont="1" applyFill="1" applyBorder="1" applyAlignment="1">
      <alignment horizontal="center" vertical="center" wrapText="1"/>
    </xf>
    <xf numFmtId="2" fontId="15" fillId="0" borderId="30" xfId="0" applyNumberFormat="1" applyFont="1" applyFill="1" applyBorder="1" applyAlignment="1">
      <alignment vertical="center"/>
    </xf>
    <xf numFmtId="2" fontId="15" fillId="0" borderId="62" xfId="0" applyNumberFormat="1" applyFont="1" applyFill="1" applyBorder="1" applyAlignment="1">
      <alignment vertical="center"/>
    </xf>
    <xf numFmtId="2" fontId="15" fillId="0" borderId="32" xfId="0" applyNumberFormat="1" applyFont="1" applyFill="1" applyBorder="1" applyAlignment="1">
      <alignment vertical="center"/>
    </xf>
    <xf numFmtId="2" fontId="15" fillId="6" borderId="30" xfId="0" applyNumberFormat="1" applyFont="1" applyFill="1" applyBorder="1" applyAlignment="1">
      <alignment vertical="center"/>
    </xf>
    <xf numFmtId="0" fontId="15" fillId="0" borderId="12" xfId="0" applyFont="1" applyFill="1" applyBorder="1" applyAlignment="1">
      <alignment wrapText="1"/>
    </xf>
    <xf numFmtId="0" fontId="15" fillId="0" borderId="67" xfId="0" applyFont="1" applyBorder="1" applyAlignment="1">
      <alignment horizontal="center" vertical="center" wrapText="1"/>
    </xf>
    <xf numFmtId="2" fontId="15" fillId="6" borderId="10" xfId="0" applyNumberFormat="1" applyFont="1" applyFill="1" applyBorder="1" applyAlignment="1">
      <alignment horizontal="right" vertical="center"/>
    </xf>
    <xf numFmtId="2" fontId="15" fillId="6" borderId="16" xfId="0" applyNumberFormat="1" applyFont="1" applyFill="1" applyBorder="1" applyAlignment="1">
      <alignment horizontal="right" vertical="center"/>
    </xf>
    <xf numFmtId="2" fontId="15" fillId="0" borderId="50" xfId="0" applyNumberFormat="1" applyFont="1" applyFill="1" applyBorder="1" applyAlignment="1">
      <alignment horizontal="right" vertical="center"/>
    </xf>
    <xf numFmtId="2" fontId="15" fillId="0" borderId="33" xfId="0" applyNumberFormat="1" applyFont="1" applyFill="1" applyBorder="1" applyAlignment="1"/>
    <xf numFmtId="2" fontId="15" fillId="0" borderId="17" xfId="0" applyNumberFormat="1" applyFont="1" applyFill="1" applyBorder="1" applyAlignment="1"/>
    <xf numFmtId="2" fontId="15" fillId="6" borderId="2" xfId="0" applyNumberFormat="1" applyFont="1" applyFill="1" applyBorder="1" applyAlignment="1"/>
    <xf numFmtId="49" fontId="11" fillId="8" borderId="23" xfId="0" applyNumberFormat="1" applyFont="1" applyFill="1" applyBorder="1" applyAlignment="1">
      <alignment horizontal="center" vertical="center" wrapText="1"/>
    </xf>
    <xf numFmtId="49" fontId="11" fillId="8" borderId="24" xfId="0" applyNumberFormat="1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49" fontId="11" fillId="8" borderId="25" xfId="0" applyNumberFormat="1" applyFont="1" applyFill="1" applyBorder="1" applyAlignment="1">
      <alignment horizontal="center" vertical="center" wrapText="1"/>
    </xf>
    <xf numFmtId="49" fontId="11" fillId="8" borderId="26" xfId="0" applyNumberFormat="1" applyFont="1" applyFill="1" applyBorder="1" applyAlignment="1">
      <alignment horizontal="center" vertical="center" wrapText="1"/>
    </xf>
    <xf numFmtId="2" fontId="11" fillId="6" borderId="5" xfId="0" applyNumberFormat="1" applyFont="1" applyFill="1" applyBorder="1" applyAlignment="1">
      <alignment horizontal="right" vertical="center" wrapText="1"/>
    </xf>
    <xf numFmtId="2" fontId="11" fillId="8" borderId="5" xfId="0" applyNumberFormat="1" applyFont="1" applyFill="1" applyBorder="1" applyAlignment="1">
      <alignment horizontal="right" vertical="center" wrapText="1"/>
    </xf>
    <xf numFmtId="2" fontId="11" fillId="8" borderId="32" xfId="0" applyNumberFormat="1" applyFont="1" applyFill="1" applyBorder="1" applyAlignment="1">
      <alignment horizontal="right" vertical="center" wrapText="1"/>
    </xf>
    <xf numFmtId="2" fontId="11" fillId="8" borderId="30" xfId="0" applyNumberFormat="1" applyFont="1" applyFill="1" applyBorder="1" applyAlignment="1">
      <alignment horizontal="right" vertical="center" wrapText="1"/>
    </xf>
    <xf numFmtId="2" fontId="11" fillId="6" borderId="6" xfId="0" applyNumberFormat="1" applyFont="1" applyFill="1" applyBorder="1" applyAlignment="1">
      <alignment horizontal="right" vertical="center" wrapText="1"/>
    </xf>
    <xf numFmtId="2" fontId="11" fillId="8" borderId="6" xfId="0" applyNumberFormat="1" applyFont="1" applyFill="1" applyBorder="1" applyAlignment="1">
      <alignment horizontal="right" vertical="center" wrapText="1"/>
    </xf>
    <xf numFmtId="2" fontId="11" fillId="8" borderId="47" xfId="0" applyNumberFormat="1" applyFont="1" applyFill="1" applyBorder="1" applyAlignment="1">
      <alignment horizontal="right" vertical="center" wrapText="1"/>
    </xf>
    <xf numFmtId="2" fontId="11" fillId="8" borderId="14" xfId="0" applyNumberFormat="1" applyFont="1" applyFill="1" applyBorder="1" applyAlignment="1">
      <alignment horizontal="right" vertical="center" wrapText="1"/>
    </xf>
    <xf numFmtId="49" fontId="11" fillId="0" borderId="38" xfId="0" applyNumberFormat="1" applyFont="1" applyFill="1" applyBorder="1" applyAlignment="1">
      <alignment horizontal="center" vertical="center"/>
    </xf>
    <xf numFmtId="49" fontId="15" fillId="0" borderId="45" xfId="0" applyNumberFormat="1" applyFont="1" applyFill="1" applyBorder="1" applyAlignment="1">
      <alignment horizontal="center"/>
    </xf>
    <xf numFmtId="0" fontId="15" fillId="2" borderId="12" xfId="0" applyFont="1" applyFill="1" applyBorder="1" applyAlignment="1">
      <alignment horizontal="center"/>
    </xf>
    <xf numFmtId="0" fontId="11" fillId="4" borderId="16" xfId="0" applyFont="1" applyFill="1" applyBorder="1" applyAlignment="1">
      <alignment vertical="top" wrapText="1"/>
    </xf>
    <xf numFmtId="0" fontId="11" fillId="6" borderId="3" xfId="0" applyFont="1" applyFill="1" applyBorder="1" applyAlignment="1">
      <alignment vertical="top" wrapText="1"/>
    </xf>
    <xf numFmtId="0" fontId="22" fillId="0" borderId="14" xfId="0" applyFont="1" applyFill="1" applyBorder="1" applyAlignment="1">
      <alignment vertical="top" wrapText="1"/>
    </xf>
    <xf numFmtId="0" fontId="15" fillId="0" borderId="14" xfId="0" applyFont="1" applyFill="1" applyBorder="1" applyAlignment="1">
      <alignment wrapText="1"/>
    </xf>
    <xf numFmtId="2" fontId="12" fillId="0" borderId="0" xfId="0" applyNumberFormat="1" applyFont="1"/>
    <xf numFmtId="182" fontId="11" fillId="7" borderId="57" xfId="0" applyNumberFormat="1" applyFont="1" applyFill="1" applyBorder="1" applyAlignment="1"/>
    <xf numFmtId="2" fontId="11" fillId="0" borderId="17" xfId="0" applyNumberFormat="1" applyFont="1" applyFill="1" applyBorder="1" applyAlignment="1"/>
    <xf numFmtId="2" fontId="11" fillId="0" borderId="55" xfId="0" applyNumberFormat="1" applyFont="1" applyFill="1" applyBorder="1" applyAlignment="1">
      <alignment vertical="center"/>
    </xf>
    <xf numFmtId="49" fontId="15" fillId="0" borderId="67" xfId="0" applyNumberFormat="1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9" fontId="3" fillId="3" borderId="2" xfId="0" applyNumberFormat="1" applyFont="1" applyFill="1" applyBorder="1" applyAlignment="1">
      <alignment vertical="center"/>
    </xf>
    <xf numFmtId="0" fontId="7" fillId="3" borderId="2" xfId="0" applyFont="1" applyFill="1" applyBorder="1" applyAlignment="1">
      <alignment wrapText="1"/>
    </xf>
    <xf numFmtId="2" fontId="3" fillId="3" borderId="2" xfId="0" applyNumberFormat="1" applyFont="1" applyFill="1" applyBorder="1" applyAlignment="1">
      <alignment horizontal="center" vertical="center"/>
    </xf>
    <xf numFmtId="2" fontId="3" fillId="3" borderId="33" xfId="0" applyNumberFormat="1" applyFont="1" applyFill="1" applyBorder="1" applyAlignment="1">
      <alignment horizontal="center" vertical="center"/>
    </xf>
    <xf numFmtId="2" fontId="3" fillId="3" borderId="17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vertical="center"/>
    </xf>
    <xf numFmtId="49" fontId="3" fillId="0" borderId="30" xfId="0" applyNumberFormat="1" applyFont="1" applyFill="1" applyBorder="1" applyAlignment="1">
      <alignment vertical="center" wrapText="1"/>
    </xf>
    <xf numFmtId="2" fontId="3" fillId="5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/>
    <xf numFmtId="0" fontId="6" fillId="0" borderId="6" xfId="0" applyFont="1" applyFill="1" applyBorder="1"/>
    <xf numFmtId="49" fontId="3" fillId="3" borderId="2" xfId="0" applyNumberFormat="1" applyFont="1" applyFill="1" applyBorder="1" applyAlignment="1"/>
    <xf numFmtId="0" fontId="7" fillId="3" borderId="2" xfId="0" applyFont="1" applyFill="1" applyBorder="1"/>
    <xf numFmtId="0" fontId="7" fillId="0" borderId="14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22" fillId="3" borderId="2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/>
    </xf>
    <xf numFmtId="0" fontId="10" fillId="3" borderId="2" xfId="0" applyFont="1" applyFill="1" applyBorder="1" applyAlignment="1">
      <alignment horizontal="left"/>
    </xf>
    <xf numFmtId="2" fontId="11" fillId="6" borderId="32" xfId="0" applyNumberFormat="1" applyFont="1" applyFill="1" applyBorder="1" applyAlignment="1">
      <alignment horizontal="right" vertical="center" wrapText="1"/>
    </xf>
    <xf numFmtId="2" fontId="11" fillId="6" borderId="47" xfId="0" applyNumberFormat="1" applyFont="1" applyFill="1" applyBorder="1" applyAlignment="1">
      <alignment horizontal="right" vertical="center" wrapText="1"/>
    </xf>
    <xf numFmtId="2" fontId="11" fillId="6" borderId="30" xfId="0" applyNumberFormat="1" applyFont="1" applyFill="1" applyBorder="1" applyAlignment="1">
      <alignment horizontal="right" vertical="center" wrapText="1"/>
    </xf>
    <xf numFmtId="2" fontId="11" fillId="6" borderId="14" xfId="0" applyNumberFormat="1" applyFont="1" applyFill="1" applyBorder="1" applyAlignment="1">
      <alignment horizontal="right" vertical="center" wrapText="1"/>
    </xf>
    <xf numFmtId="0" fontId="15" fillId="0" borderId="12" xfId="0" applyFont="1" applyFill="1" applyBorder="1" applyAlignment="1">
      <alignment horizontal="center"/>
    </xf>
    <xf numFmtId="0" fontId="15" fillId="0" borderId="16" xfId="0" applyFont="1" applyFill="1" applyBorder="1" applyAlignment="1">
      <alignment wrapText="1"/>
    </xf>
    <xf numFmtId="2" fontId="15" fillId="6" borderId="10" xfId="0" applyNumberFormat="1" applyFont="1" applyFill="1" applyBorder="1" applyAlignment="1">
      <alignment vertical="center"/>
    </xf>
    <xf numFmtId="0" fontId="11" fillId="0" borderId="2" xfId="0" applyFont="1" applyBorder="1" applyAlignment="1">
      <alignment horizontal="left" wrapText="1"/>
    </xf>
    <xf numFmtId="49" fontId="15" fillId="0" borderId="28" xfId="0" applyNumberFormat="1" applyFont="1" applyFill="1" applyBorder="1" applyAlignment="1">
      <alignment horizontal="center" vertical="center" wrapText="1"/>
    </xf>
    <xf numFmtId="2" fontId="11" fillId="6" borderId="49" xfId="0" applyNumberFormat="1" applyFont="1" applyFill="1" applyBorder="1" applyAlignment="1">
      <alignment vertical="center"/>
    </xf>
    <xf numFmtId="2" fontId="11" fillId="6" borderId="55" xfId="0" applyNumberFormat="1" applyFont="1" applyFill="1" applyBorder="1" applyAlignment="1">
      <alignment vertical="center"/>
    </xf>
    <xf numFmtId="49" fontId="3" fillId="3" borderId="12" xfId="0" applyNumberFormat="1" applyFont="1" applyFill="1" applyBorder="1" applyAlignment="1">
      <alignment vertical="center"/>
    </xf>
    <xf numFmtId="0" fontId="6" fillId="3" borderId="9" xfId="0" applyFont="1" applyFill="1" applyBorder="1" applyAlignment="1">
      <alignment horizontal="left" vertical="center" wrapText="1"/>
    </xf>
    <xf numFmtId="2" fontId="3" fillId="3" borderId="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vertical="center" wrapText="1"/>
    </xf>
    <xf numFmtId="2" fontId="3" fillId="5" borderId="2" xfId="0" applyNumberFormat="1" applyFont="1" applyFill="1" applyBorder="1" applyAlignment="1">
      <alignment horizontal="center" vertical="center"/>
    </xf>
    <xf numFmtId="2" fontId="3" fillId="6" borderId="3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2" fontId="3" fillId="0" borderId="33" xfId="0" applyNumberFormat="1" applyFont="1" applyFill="1" applyBorder="1" applyAlignment="1">
      <alignment horizontal="center" vertical="center"/>
    </xf>
    <xf numFmtId="2" fontId="3" fillId="6" borderId="2" xfId="0" applyNumberFormat="1" applyFont="1" applyFill="1" applyBorder="1" applyAlignment="1">
      <alignment horizontal="center" vertical="center"/>
    </xf>
    <xf numFmtId="2" fontId="3" fillId="6" borderId="17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vertical="center" wrapText="1"/>
    </xf>
    <xf numFmtId="0" fontId="11" fillId="0" borderId="9" xfId="0" applyFont="1" applyBorder="1" applyAlignment="1">
      <alignment wrapText="1"/>
    </xf>
    <xf numFmtId="0" fontId="11" fillId="5" borderId="9" xfId="0" applyFont="1" applyFill="1" applyBorder="1" applyAlignment="1">
      <alignment wrapText="1"/>
    </xf>
    <xf numFmtId="0" fontId="15" fillId="0" borderId="9" xfId="0" applyFont="1" applyBorder="1" applyAlignment="1">
      <alignment wrapText="1"/>
    </xf>
    <xf numFmtId="2" fontId="11" fillId="2" borderId="49" xfId="0" applyNumberFormat="1" applyFont="1" applyFill="1" applyBorder="1" applyAlignment="1">
      <alignment vertical="center"/>
    </xf>
    <xf numFmtId="2" fontId="15" fillId="2" borderId="9" xfId="0" applyNumberFormat="1" applyFont="1" applyFill="1" applyBorder="1" applyAlignment="1">
      <alignment vertical="center"/>
    </xf>
    <xf numFmtId="2" fontId="15" fillId="2" borderId="49" xfId="0" applyNumberFormat="1" applyFont="1" applyFill="1" applyBorder="1" applyAlignment="1">
      <alignment vertical="center"/>
    </xf>
    <xf numFmtId="2" fontId="15" fillId="2" borderId="12" xfId="0" applyNumberFormat="1" applyFont="1" applyFill="1" applyBorder="1" applyAlignment="1">
      <alignment vertical="center"/>
    </xf>
    <xf numFmtId="2" fontId="11" fillId="2" borderId="12" xfId="0" applyNumberFormat="1" applyFont="1" applyFill="1" applyBorder="1" applyAlignment="1">
      <alignment vertical="center"/>
    </xf>
    <xf numFmtId="0" fontId="15" fillId="0" borderId="6" xfId="0" applyFont="1" applyBorder="1" applyAlignment="1">
      <alignment wrapText="1"/>
    </xf>
    <xf numFmtId="2" fontId="11" fillId="6" borderId="47" xfId="0" applyNumberFormat="1" applyFont="1" applyFill="1" applyBorder="1" applyAlignment="1">
      <alignment vertical="center"/>
    </xf>
    <xf numFmtId="2" fontId="15" fillId="0" borderId="47" xfId="0" applyNumberFormat="1" applyFont="1" applyFill="1" applyBorder="1" applyAlignment="1">
      <alignment vertical="center"/>
    </xf>
    <xf numFmtId="0" fontId="11" fillId="0" borderId="5" xfId="0" applyFont="1" applyBorder="1" applyAlignment="1">
      <alignment wrapText="1"/>
    </xf>
    <xf numFmtId="0" fontId="11" fillId="2" borderId="33" xfId="0" applyFont="1" applyFill="1" applyBorder="1" applyAlignment="1">
      <alignment horizontal="center" vertical="center"/>
    </xf>
    <xf numFmtId="49" fontId="11" fillId="2" borderId="21" xfId="0" applyNumberFormat="1" applyFont="1" applyFill="1" applyBorder="1" applyAlignment="1">
      <alignment horizontal="center" vertical="center"/>
    </xf>
    <xf numFmtId="49" fontId="11" fillId="2" borderId="22" xfId="0" applyNumberFormat="1" applyFont="1" applyFill="1" applyBorder="1" applyAlignment="1">
      <alignment horizontal="center" vertical="center"/>
    </xf>
    <xf numFmtId="2" fontId="11" fillId="2" borderId="2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2" fontId="11" fillId="6" borderId="5" xfId="0" applyNumberFormat="1" applyFont="1" applyFill="1" applyBorder="1" applyAlignment="1">
      <alignment horizontal="center" vertical="center"/>
    </xf>
    <xf numFmtId="2" fontId="11" fillId="0" borderId="7" xfId="0" applyNumberFormat="1" applyFont="1" applyFill="1" applyBorder="1" applyAlignment="1">
      <alignment horizontal="center" vertical="center"/>
    </xf>
    <xf numFmtId="2" fontId="11" fillId="0" borderId="9" xfId="0" applyNumberFormat="1" applyFont="1" applyFill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4" fontId="11" fillId="6" borderId="4" xfId="0" applyNumberFormat="1" applyFont="1" applyFill="1" applyBorder="1" applyAlignment="1">
      <alignment horizontal="center" vertical="center"/>
    </xf>
    <xf numFmtId="0" fontId="11" fillId="5" borderId="49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6" borderId="6" xfId="0" applyFont="1" applyFill="1" applyBorder="1" applyAlignment="1">
      <alignment horizontal="center" vertical="center"/>
    </xf>
    <xf numFmtId="0" fontId="15" fillId="0" borderId="49" xfId="0" applyFont="1" applyBorder="1" applyAlignment="1">
      <alignment horizontal="center" vertical="center"/>
    </xf>
    <xf numFmtId="49" fontId="11" fillId="0" borderId="21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 applyBorder="1" applyAlignment="1">
      <alignment horizontal="center"/>
    </xf>
    <xf numFmtId="49" fontId="11" fillId="2" borderId="33" xfId="0" applyNumberFormat="1" applyFont="1" applyFill="1" applyBorder="1" applyAlignment="1">
      <alignment horizontal="center" vertical="center"/>
    </xf>
    <xf numFmtId="0" fontId="15" fillId="2" borderId="33" xfId="0" applyFont="1" applyFill="1" applyBorder="1" applyAlignment="1">
      <alignment horizontal="center"/>
    </xf>
    <xf numFmtId="49" fontId="15" fillId="0" borderId="67" xfId="0" applyNumberFormat="1" applyFont="1" applyFill="1" applyBorder="1" applyAlignment="1">
      <alignment horizontal="center"/>
    </xf>
    <xf numFmtId="49" fontId="11" fillId="4" borderId="52" xfId="0" applyNumberFormat="1" applyFont="1" applyFill="1" applyBorder="1" applyAlignment="1">
      <alignment horizontal="center"/>
    </xf>
    <xf numFmtId="0" fontId="11" fillId="2" borderId="53" xfId="0" applyFont="1" applyFill="1" applyBorder="1" applyAlignment="1">
      <alignment horizontal="center"/>
    </xf>
    <xf numFmtId="49" fontId="11" fillId="0" borderId="52" xfId="0" applyNumberFormat="1" applyFont="1" applyFill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5" borderId="31" xfId="0" applyFont="1" applyFill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2" fontId="11" fillId="4" borderId="17" xfId="0" applyNumberFormat="1" applyFont="1" applyFill="1" applyBorder="1" applyAlignment="1">
      <alignment vertical="center"/>
    </xf>
    <xf numFmtId="2" fontId="11" fillId="6" borderId="54" xfId="0" applyNumberFormat="1" applyFont="1" applyFill="1" applyBorder="1" applyAlignment="1">
      <alignment vertical="center"/>
    </xf>
    <xf numFmtId="0" fontId="21" fillId="6" borderId="55" xfId="0" applyFont="1" applyFill="1" applyBorder="1" applyAlignment="1">
      <alignment horizontal="center" vertical="center"/>
    </xf>
    <xf numFmtId="2" fontId="11" fillId="6" borderId="57" xfId="0" applyNumberFormat="1" applyFont="1" applyFill="1" applyBorder="1" applyAlignment="1"/>
    <xf numFmtId="2" fontId="15" fillId="6" borderId="54" xfId="0" applyNumberFormat="1" applyFont="1" applyFill="1" applyBorder="1" applyAlignment="1">
      <alignment vertical="center"/>
    </xf>
    <xf numFmtId="182" fontId="11" fillId="2" borderId="57" xfId="0" applyNumberFormat="1" applyFont="1" applyFill="1" applyBorder="1" applyAlignment="1"/>
    <xf numFmtId="2" fontId="15" fillId="6" borderId="62" xfId="0" applyNumberFormat="1" applyFont="1" applyFill="1" applyBorder="1" applyAlignment="1">
      <alignment vertical="center"/>
    </xf>
    <xf numFmtId="2" fontId="15" fillId="6" borderId="58" xfId="0" applyNumberFormat="1" applyFont="1" applyFill="1" applyBorder="1" applyAlignment="1">
      <alignment horizontal="right" vertical="center"/>
    </xf>
    <xf numFmtId="2" fontId="11" fillId="6" borderId="54" xfId="0" applyNumberFormat="1" applyFont="1" applyFill="1" applyBorder="1" applyAlignment="1"/>
    <xf numFmtId="2" fontId="11" fillId="6" borderId="58" xfId="0" applyNumberFormat="1" applyFont="1" applyFill="1" applyBorder="1" applyAlignment="1">
      <alignment vertical="center"/>
    </xf>
    <xf numFmtId="182" fontId="11" fillId="2" borderId="17" xfId="0" applyNumberFormat="1" applyFont="1" applyFill="1" applyBorder="1" applyAlignment="1">
      <alignment vertical="center"/>
    </xf>
    <xf numFmtId="182" fontId="11" fillId="2" borderId="55" xfId="0" applyNumberFormat="1" applyFont="1" applyFill="1" applyBorder="1" applyAlignment="1"/>
    <xf numFmtId="2" fontId="15" fillId="6" borderId="69" xfId="0" applyNumberFormat="1" applyFont="1" applyFill="1" applyBorder="1" applyAlignment="1">
      <alignment vertical="center"/>
    </xf>
    <xf numFmtId="2" fontId="15" fillId="6" borderId="51" xfId="0" applyNumberFormat="1" applyFont="1" applyFill="1" applyBorder="1" applyAlignment="1">
      <alignment vertical="center"/>
    </xf>
    <xf numFmtId="2" fontId="15" fillId="6" borderId="58" xfId="0" applyNumberFormat="1" applyFont="1" applyFill="1" applyBorder="1" applyAlignment="1">
      <alignment vertical="center"/>
    </xf>
    <xf numFmtId="2" fontId="15" fillId="6" borderId="17" xfId="0" applyNumberFormat="1" applyFont="1" applyFill="1" applyBorder="1" applyAlignment="1"/>
    <xf numFmtId="2" fontId="11" fillId="0" borderId="10" xfId="0" applyNumberFormat="1" applyFont="1" applyFill="1" applyBorder="1" applyAlignment="1"/>
    <xf numFmtId="0" fontId="11" fillId="8" borderId="6" xfId="0" applyFont="1" applyFill="1" applyBorder="1" applyAlignment="1">
      <alignment horizontal="center"/>
    </xf>
    <xf numFmtId="49" fontId="11" fillId="8" borderId="25" xfId="0" applyNumberFormat="1" applyFont="1" applyFill="1" applyBorder="1" applyAlignment="1">
      <alignment horizontal="center"/>
    </xf>
    <xf numFmtId="2" fontId="11" fillId="6" borderId="6" xfId="0" applyNumberFormat="1" applyFont="1" applyFill="1" applyBorder="1" applyAlignment="1"/>
    <xf numFmtId="2" fontId="11" fillId="2" borderId="47" xfId="0" applyNumberFormat="1" applyFont="1" applyFill="1" applyBorder="1" applyAlignment="1"/>
    <xf numFmtId="2" fontId="11" fillId="8" borderId="47" xfId="0" applyNumberFormat="1" applyFont="1" applyFill="1" applyBorder="1" applyAlignment="1"/>
    <xf numFmtId="2" fontId="11" fillId="8" borderId="14" xfId="0" applyNumberFormat="1" applyFont="1" applyFill="1" applyBorder="1" applyAlignment="1"/>
    <xf numFmtId="2" fontId="11" fillId="2" borderId="14" xfId="0" applyNumberFormat="1" applyFont="1" applyFill="1" applyBorder="1" applyAlignment="1"/>
    <xf numFmtId="0" fontId="11" fillId="0" borderId="16" xfId="0" applyFont="1" applyFill="1" applyBorder="1" applyAlignment="1">
      <alignment horizontal="left" vertical="center" wrapText="1"/>
    </xf>
    <xf numFmtId="0" fontId="11" fillId="8" borderId="10" xfId="0" applyFont="1" applyFill="1" applyBorder="1" applyAlignment="1">
      <alignment horizontal="center" vertical="center" wrapText="1"/>
    </xf>
    <xf numFmtId="49" fontId="11" fillId="8" borderId="41" xfId="0" applyNumberFormat="1" applyFont="1" applyFill="1" applyBorder="1" applyAlignment="1">
      <alignment horizontal="center" vertical="center" wrapText="1"/>
    </xf>
    <xf numFmtId="49" fontId="11" fillId="8" borderId="18" xfId="0" applyNumberFormat="1" applyFont="1" applyFill="1" applyBorder="1" applyAlignment="1">
      <alignment horizontal="center" vertical="center" wrapText="1"/>
    </xf>
    <xf numFmtId="2" fontId="11" fillId="6" borderId="10" xfId="0" applyNumberFormat="1" applyFont="1" applyFill="1" applyBorder="1" applyAlignment="1">
      <alignment horizontal="right" vertical="center" wrapText="1"/>
    </xf>
    <xf numFmtId="2" fontId="11" fillId="6" borderId="50" xfId="0" applyNumberFormat="1" applyFont="1" applyFill="1" applyBorder="1" applyAlignment="1">
      <alignment horizontal="right" vertical="center" wrapText="1"/>
    </xf>
    <xf numFmtId="2" fontId="11" fillId="8" borderId="10" xfId="0" applyNumberFormat="1" applyFont="1" applyFill="1" applyBorder="1" applyAlignment="1">
      <alignment horizontal="right" vertical="center" wrapText="1"/>
    </xf>
    <xf numFmtId="2" fontId="11" fillId="8" borderId="50" xfId="0" applyNumberFormat="1" applyFont="1" applyFill="1" applyBorder="1" applyAlignment="1">
      <alignment horizontal="right" vertical="center" wrapText="1"/>
    </xf>
    <xf numFmtId="2" fontId="11" fillId="8" borderId="16" xfId="0" applyNumberFormat="1" applyFont="1" applyFill="1" applyBorder="1" applyAlignment="1">
      <alignment horizontal="right" vertical="center" wrapText="1"/>
    </xf>
    <xf numFmtId="2" fontId="1" fillId="0" borderId="0" xfId="0" applyNumberFormat="1" applyFont="1"/>
    <xf numFmtId="49" fontId="11" fillId="2" borderId="33" xfId="0" applyNumberFormat="1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49" fontId="11" fillId="6" borderId="64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left" vertical="center" wrapText="1"/>
    </xf>
    <xf numFmtId="49" fontId="15" fillId="0" borderId="64" xfId="0" applyNumberFormat="1" applyFont="1" applyFill="1" applyBorder="1" applyAlignment="1">
      <alignment horizontal="center" vertical="center"/>
    </xf>
    <xf numFmtId="49" fontId="11" fillId="0" borderId="52" xfId="0" applyNumberFormat="1" applyFont="1" applyFill="1" applyBorder="1" applyAlignment="1">
      <alignment horizontal="center"/>
    </xf>
    <xf numFmtId="2" fontId="15" fillId="2" borderId="2" xfId="0" applyNumberFormat="1" applyFont="1" applyFill="1" applyBorder="1" applyAlignment="1">
      <alignment vertical="center"/>
    </xf>
    <xf numFmtId="2" fontId="15" fillId="2" borderId="33" xfId="0" applyNumberFormat="1" applyFont="1" applyFill="1" applyBorder="1" applyAlignment="1">
      <alignment vertical="center"/>
    </xf>
    <xf numFmtId="2" fontId="15" fillId="2" borderId="3" xfId="0" applyNumberFormat="1" applyFont="1" applyFill="1" applyBorder="1" applyAlignment="1">
      <alignment vertical="center"/>
    </xf>
    <xf numFmtId="0" fontId="11" fillId="0" borderId="2" xfId="0" applyFont="1" applyBorder="1" applyAlignment="1">
      <alignment wrapText="1"/>
    </xf>
    <xf numFmtId="0" fontId="11" fillId="0" borderId="22" xfId="0" applyFont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2" fontId="15" fillId="0" borderId="3" xfId="0" applyNumberFormat="1" applyFont="1" applyFill="1" applyBorder="1" applyAlignment="1">
      <alignment vertical="center"/>
    </xf>
    <xf numFmtId="0" fontId="0" fillId="0" borderId="0" xfId="0" applyFill="1" applyBorder="1"/>
    <xf numFmtId="0" fontId="9" fillId="0" borderId="0" xfId="0" applyFont="1" applyFill="1" applyBorder="1"/>
    <xf numFmtId="2" fontId="11" fillId="0" borderId="57" xfId="0" applyNumberFormat="1" applyFont="1" applyFill="1" applyBorder="1" applyAlignment="1"/>
    <xf numFmtId="2" fontId="11" fillId="0" borderId="62" xfId="0" applyNumberFormat="1" applyFont="1" applyFill="1" applyBorder="1" applyAlignment="1">
      <alignment vertical="center"/>
    </xf>
    <xf numFmtId="182" fontId="15" fillId="2" borderId="57" xfId="0" applyNumberFormat="1" applyFont="1" applyFill="1" applyBorder="1" applyAlignment="1"/>
    <xf numFmtId="2" fontId="11" fillId="0" borderId="55" xfId="0" applyNumberFormat="1" applyFont="1" applyFill="1" applyBorder="1" applyAlignment="1"/>
    <xf numFmtId="182" fontId="15" fillId="2" borderId="55" xfId="0" applyNumberFormat="1" applyFont="1" applyFill="1" applyBorder="1" applyAlignment="1"/>
    <xf numFmtId="2" fontId="15" fillId="0" borderId="58" xfId="0" applyNumberFormat="1" applyFont="1" applyFill="1" applyBorder="1" applyAlignment="1">
      <alignment horizontal="right" vertical="center"/>
    </xf>
    <xf numFmtId="2" fontId="11" fillId="0" borderId="51" xfId="0" applyNumberFormat="1" applyFont="1" applyFill="1" applyBorder="1" applyAlignment="1">
      <alignment vertical="center"/>
    </xf>
    <xf numFmtId="2" fontId="15" fillId="0" borderId="55" xfId="0" applyNumberFormat="1" applyFont="1" applyFill="1" applyBorder="1" applyAlignment="1">
      <alignment vertical="center"/>
    </xf>
    <xf numFmtId="2" fontId="15" fillId="2" borderId="55" xfId="0" applyNumberFormat="1" applyFont="1" applyFill="1" applyBorder="1" applyAlignment="1">
      <alignment vertical="center"/>
    </xf>
    <xf numFmtId="2" fontId="15" fillId="0" borderId="17" xfId="0" applyNumberFormat="1" applyFont="1" applyFill="1" applyBorder="1" applyAlignment="1">
      <alignment vertical="center"/>
    </xf>
    <xf numFmtId="2" fontId="15" fillId="2" borderId="17" xfId="0" applyNumberFormat="1" applyFont="1" applyFill="1" applyBorder="1" applyAlignment="1">
      <alignment vertical="center"/>
    </xf>
    <xf numFmtId="2" fontId="11" fillId="3" borderId="17" xfId="0" applyNumberFormat="1" applyFont="1" applyFill="1" applyBorder="1" applyAlignment="1">
      <alignment vertical="center"/>
    </xf>
    <xf numFmtId="2" fontId="11" fillId="3" borderId="17" xfId="0" applyNumberFormat="1" applyFont="1" applyFill="1" applyBorder="1" applyAlignment="1"/>
    <xf numFmtId="2" fontId="11" fillId="8" borderId="62" xfId="0" applyNumberFormat="1" applyFont="1" applyFill="1" applyBorder="1" applyAlignment="1"/>
    <xf numFmtId="2" fontId="11" fillId="8" borderId="51" xfId="0" applyNumberFormat="1" applyFont="1" applyFill="1" applyBorder="1" applyAlignment="1"/>
    <xf numFmtId="2" fontId="15" fillId="8" borderId="51" xfId="0" applyNumberFormat="1" applyFont="1" applyFill="1" applyBorder="1" applyAlignment="1"/>
    <xf numFmtId="2" fontId="15" fillId="8" borderId="55" xfId="0" applyNumberFormat="1" applyFont="1" applyFill="1" applyBorder="1" applyAlignment="1"/>
    <xf numFmtId="2" fontId="11" fillId="8" borderId="62" xfId="0" applyNumberFormat="1" applyFont="1" applyFill="1" applyBorder="1" applyAlignment="1">
      <alignment horizontal="right" vertical="center" wrapText="1"/>
    </xf>
    <xf numFmtId="2" fontId="11" fillId="8" borderId="54" xfId="0" applyNumberFormat="1" applyFont="1" applyFill="1" applyBorder="1" applyAlignment="1">
      <alignment horizontal="right" vertical="center" wrapText="1"/>
    </xf>
    <xf numFmtId="2" fontId="11" fillId="8" borderId="58" xfId="0" applyNumberFormat="1" applyFont="1" applyFill="1" applyBorder="1" applyAlignment="1">
      <alignment horizontal="right" vertical="center" wrapText="1"/>
    </xf>
    <xf numFmtId="2" fontId="11" fillId="8" borderId="54" xfId="0" applyNumberFormat="1" applyFont="1" applyFill="1" applyBorder="1" applyAlignment="1"/>
    <xf numFmtId="2" fontId="11" fillId="8" borderId="55" xfId="0" applyNumberFormat="1" applyFont="1" applyFill="1" applyBorder="1" applyAlignment="1"/>
    <xf numFmtId="182" fontId="15" fillId="2" borderId="17" xfId="0" applyNumberFormat="1" applyFont="1" applyFill="1" applyBorder="1" applyAlignment="1">
      <alignment vertical="center"/>
    </xf>
    <xf numFmtId="182" fontId="15" fillId="2" borderId="7" xfId="0" applyNumberFormat="1" applyFont="1" applyFill="1" applyBorder="1" applyAlignment="1"/>
    <xf numFmtId="2" fontId="11" fillId="0" borderId="7" xfId="0" applyNumberFormat="1" applyFont="1" applyFill="1" applyBorder="1" applyAlignment="1">
      <alignment horizontal="right" vertical="center"/>
    </xf>
    <xf numFmtId="2" fontId="11" fillId="3" borderId="7" xfId="0" applyNumberFormat="1" applyFont="1" applyFill="1" applyBorder="1" applyAlignment="1">
      <alignment vertical="center"/>
    </xf>
    <xf numFmtId="2" fontId="11" fillId="3" borderId="7" xfId="0" applyNumberFormat="1" applyFont="1" applyFill="1" applyBorder="1" applyAlignment="1"/>
    <xf numFmtId="2" fontId="11" fillId="8" borderId="7" xfId="0" applyNumberFormat="1" applyFont="1" applyFill="1" applyBorder="1" applyAlignment="1">
      <alignment horizontal="right" vertical="center" wrapText="1"/>
    </xf>
    <xf numFmtId="0" fontId="11" fillId="0" borderId="4" xfId="0" applyFont="1" applyBorder="1" applyAlignment="1">
      <alignment horizontal="center" vertical="center"/>
    </xf>
    <xf numFmtId="182" fontId="11" fillId="7" borderId="5" xfId="0" applyNumberFormat="1" applyFont="1" applyFill="1" applyBorder="1" applyAlignment="1"/>
    <xf numFmtId="182" fontId="11" fillId="2" borderId="10" xfId="0" applyNumberFormat="1" applyFont="1" applyFill="1" applyBorder="1" applyAlignment="1"/>
    <xf numFmtId="2" fontId="11" fillId="4" borderId="1" xfId="0" applyNumberFormat="1" applyFont="1" applyFill="1" applyBorder="1" applyAlignment="1">
      <alignment vertical="center"/>
    </xf>
    <xf numFmtId="2" fontId="11" fillId="2" borderId="6" xfId="0" applyNumberFormat="1" applyFont="1" applyFill="1" applyBorder="1" applyAlignment="1"/>
    <xf numFmtId="2" fontId="15" fillId="8" borderId="8" xfId="0" applyNumberFormat="1" applyFont="1" applyFill="1" applyBorder="1" applyAlignment="1"/>
    <xf numFmtId="2" fontId="11" fillId="0" borderId="6" xfId="0" applyNumberFormat="1" applyFont="1" applyFill="1" applyBorder="1" applyAlignment="1"/>
    <xf numFmtId="2" fontId="3" fillId="0" borderId="0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49" fontId="7" fillId="4" borderId="2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2" fontId="3" fillId="4" borderId="2" xfId="0" applyNumberFormat="1" applyFont="1" applyFill="1" applyBorder="1" applyAlignment="1">
      <alignment horizontal="center" vertical="center" wrapText="1"/>
    </xf>
    <xf numFmtId="2" fontId="3" fillId="4" borderId="33" xfId="0" applyNumberFormat="1" applyFont="1" applyFill="1" applyBorder="1" applyAlignment="1">
      <alignment horizontal="center" vertical="center" wrapText="1"/>
    </xf>
    <xf numFmtId="2" fontId="3" fillId="4" borderId="17" xfId="0" applyNumberFormat="1" applyFont="1" applyFill="1" applyBorder="1" applyAlignment="1">
      <alignment horizontal="center" vertical="center" wrapText="1"/>
    </xf>
    <xf numFmtId="2" fontId="3" fillId="4" borderId="2" xfId="0" applyNumberFormat="1" applyFont="1" applyFill="1" applyBorder="1" applyAlignment="1">
      <alignment horizontal="center" vertical="center"/>
    </xf>
    <xf numFmtId="2" fontId="3" fillId="4" borderId="33" xfId="0" applyNumberFormat="1" applyFont="1" applyFill="1" applyBorder="1" applyAlignment="1">
      <alignment horizontal="center" vertical="center"/>
    </xf>
    <xf numFmtId="2" fontId="3" fillId="4" borderId="3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2" fontId="3" fillId="6" borderId="9" xfId="0" applyNumberFormat="1" applyFont="1" applyFill="1" applyBorder="1" applyAlignment="1">
      <alignment horizontal="center" vertical="center"/>
    </xf>
    <xf numFmtId="2" fontId="3" fillId="5" borderId="3" xfId="0" applyNumberFormat="1" applyFont="1" applyFill="1" applyBorder="1" applyAlignment="1">
      <alignment horizontal="center"/>
    </xf>
    <xf numFmtId="2" fontId="3" fillId="3" borderId="3" xfId="0" applyNumberFormat="1" applyFont="1" applyFill="1" applyBorder="1" applyAlignment="1">
      <alignment horizontal="center"/>
    </xf>
    <xf numFmtId="2" fontId="3" fillId="3" borderId="3" xfId="0" applyNumberFormat="1" applyFont="1" applyFill="1" applyBorder="1" applyAlignment="1">
      <alignment horizontal="center" vertical="center"/>
    </xf>
    <xf numFmtId="2" fontId="3" fillId="3" borderId="12" xfId="0" applyNumberFormat="1" applyFont="1" applyFill="1" applyBorder="1" applyAlignment="1">
      <alignment horizontal="center" vertical="center"/>
    </xf>
    <xf numFmtId="2" fontId="3" fillId="4" borderId="30" xfId="0" applyNumberFormat="1" applyFont="1" applyFill="1" applyBorder="1" applyAlignment="1">
      <alignment horizontal="center" vertical="center" wrapText="1"/>
    </xf>
    <xf numFmtId="2" fontId="3" fillId="4" borderId="3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/>
    </xf>
    <xf numFmtId="0" fontId="1" fillId="0" borderId="7" xfId="0" applyFont="1" applyBorder="1"/>
    <xf numFmtId="0" fontId="0" fillId="0" borderId="7" xfId="0" applyBorder="1"/>
    <xf numFmtId="2" fontId="1" fillId="0" borderId="7" xfId="0" applyNumberFormat="1" applyFont="1" applyBorder="1"/>
    <xf numFmtId="0" fontId="1" fillId="0" borderId="8" xfId="0" applyFont="1" applyBorder="1"/>
    <xf numFmtId="2" fontId="1" fillId="0" borderId="8" xfId="0" applyNumberFormat="1" applyFont="1" applyBorder="1"/>
    <xf numFmtId="0" fontId="1" fillId="0" borderId="6" xfId="0" applyFont="1" applyBorder="1"/>
    <xf numFmtId="2" fontId="1" fillId="0" borderId="6" xfId="0" applyNumberFormat="1" applyFont="1" applyBorder="1"/>
    <xf numFmtId="0" fontId="0" fillId="0" borderId="8" xfId="0" applyBorder="1"/>
    <xf numFmtId="2" fontId="1" fillId="2" borderId="7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2" fontId="1" fillId="2" borderId="6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2" fontId="3" fillId="2" borderId="14" xfId="0" applyNumberFormat="1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/>
    </xf>
    <xf numFmtId="2" fontId="3" fillId="2" borderId="33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46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2" borderId="30" xfId="0" applyNumberFormat="1" applyFont="1" applyFill="1" applyBorder="1" applyAlignment="1">
      <alignment horizontal="center" vertical="center" wrapText="1"/>
    </xf>
    <xf numFmtId="2" fontId="3" fillId="2" borderId="11" xfId="0" applyNumberFormat="1" applyFont="1" applyFill="1" applyBorder="1" applyAlignment="1">
      <alignment horizontal="center" vertical="center"/>
    </xf>
    <xf numFmtId="2" fontId="15" fillId="0" borderId="13" xfId="0" applyNumberFormat="1" applyFont="1" applyFill="1" applyBorder="1" applyAlignment="1">
      <alignment horizontal="right" vertical="center"/>
    </xf>
    <xf numFmtId="2" fontId="15" fillId="0" borderId="14" xfId="0" applyNumberFormat="1" applyFont="1" applyFill="1" applyBorder="1" applyAlignment="1">
      <alignment horizontal="right" vertical="center"/>
    </xf>
    <xf numFmtId="2" fontId="15" fillId="0" borderId="16" xfId="0" applyNumberFormat="1" applyFont="1" applyFill="1" applyBorder="1" applyAlignment="1">
      <alignment horizontal="right" vertical="center"/>
    </xf>
    <xf numFmtId="2" fontId="15" fillId="0" borderId="3" xfId="0" applyNumberFormat="1" applyFont="1" applyFill="1" applyBorder="1" applyAlignment="1">
      <alignment horizontal="right" vertical="center"/>
    </xf>
    <xf numFmtId="2" fontId="15" fillId="0" borderId="11" xfId="0" applyNumberFormat="1" applyFont="1" applyFill="1" applyBorder="1" applyAlignment="1">
      <alignment horizontal="right" vertical="center"/>
    </xf>
    <xf numFmtId="2" fontId="15" fillId="0" borderId="44" xfId="0" applyNumberFormat="1" applyFont="1" applyFill="1" applyBorder="1" applyAlignment="1">
      <alignment horizontal="right" vertical="center"/>
    </xf>
    <xf numFmtId="2" fontId="15" fillId="0" borderId="2" xfId="0" applyNumberFormat="1" applyFont="1" applyFill="1" applyBorder="1" applyAlignment="1">
      <alignment horizontal="right" vertical="center"/>
    </xf>
    <xf numFmtId="2" fontId="15" fillId="0" borderId="1" xfId="0" applyNumberFormat="1" applyFont="1" applyFill="1" applyBorder="1" applyAlignment="1">
      <alignment horizontal="right" vertical="center"/>
    </xf>
    <xf numFmtId="2" fontId="15" fillId="0" borderId="8" xfId="0" applyNumberFormat="1" applyFont="1" applyFill="1" applyBorder="1" applyAlignment="1">
      <alignment horizontal="right" vertical="center"/>
    </xf>
    <xf numFmtId="2" fontId="15" fillId="2" borderId="3" xfId="0" applyNumberFormat="1" applyFont="1" applyFill="1" applyBorder="1" applyAlignment="1">
      <alignment horizontal="right" vertical="center"/>
    </xf>
    <xf numFmtId="2" fontId="15" fillId="2" borderId="2" xfId="0" applyNumberFormat="1" applyFont="1" applyFill="1" applyBorder="1" applyAlignment="1">
      <alignment horizontal="right" vertical="center"/>
    </xf>
    <xf numFmtId="2" fontId="0" fillId="0" borderId="0" xfId="0" applyNumberFormat="1"/>
    <xf numFmtId="2" fontId="3" fillId="2" borderId="1" xfId="0" applyNumberFormat="1" applyFont="1" applyFill="1" applyBorder="1" applyAlignment="1">
      <alignment horizontal="center" vertical="center"/>
    </xf>
    <xf numFmtId="2" fontId="11" fillId="0" borderId="8" xfId="0" applyNumberFormat="1" applyFont="1" applyFill="1" applyBorder="1" applyAlignment="1">
      <alignment horizontal="right" vertical="center"/>
    </xf>
    <xf numFmtId="2" fontId="14" fillId="0" borderId="0" xfId="0" applyNumberFormat="1" applyFont="1" applyFill="1" applyBorder="1"/>
    <xf numFmtId="0" fontId="6" fillId="0" borderId="15" xfId="0" applyFont="1" applyFill="1" applyBorder="1"/>
    <xf numFmtId="0" fontId="6" fillId="0" borderId="13" xfId="0" applyFont="1" applyFill="1" applyBorder="1"/>
    <xf numFmtId="0" fontId="6" fillId="0" borderId="11" xfId="0" applyFont="1" applyFill="1" applyBorder="1"/>
    <xf numFmtId="0" fontId="6" fillId="0" borderId="30" xfId="0" applyFont="1" applyFill="1" applyBorder="1"/>
    <xf numFmtId="0" fontId="6" fillId="0" borderId="16" xfId="0" applyFont="1" applyFill="1" applyBorder="1"/>
    <xf numFmtId="0" fontId="6" fillId="0" borderId="11" xfId="0" applyFont="1" applyBorder="1" applyAlignment="1">
      <alignment horizontal="left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wrapText="1"/>
    </xf>
    <xf numFmtId="0" fontId="11" fillId="0" borderId="11" xfId="0" applyFont="1" applyBorder="1" applyAlignment="1">
      <alignment horizontal="left" vertical="center" wrapText="1"/>
    </xf>
    <xf numFmtId="2" fontId="25" fillId="0" borderId="0" xfId="0" applyNumberFormat="1" applyFont="1" applyFill="1" applyBorder="1"/>
    <xf numFmtId="0" fontId="25" fillId="0" borderId="0" xfId="0" applyFont="1"/>
    <xf numFmtId="0" fontId="25" fillId="0" borderId="0" xfId="0" applyFont="1" applyBorder="1"/>
    <xf numFmtId="2" fontId="11" fillId="6" borderId="4" xfId="0" applyNumberFormat="1" applyFont="1" applyFill="1" applyBorder="1" applyAlignment="1"/>
    <xf numFmtId="2" fontId="11" fillId="2" borderId="9" xfId="0" applyNumberFormat="1" applyFont="1" applyFill="1" applyBorder="1" applyAlignment="1">
      <alignment vertical="center"/>
    </xf>
    <xf numFmtId="2" fontId="11" fillId="2" borderId="6" xfId="0" applyNumberFormat="1" applyFont="1" applyFill="1" applyBorder="1" applyAlignment="1"/>
    <xf numFmtId="2" fontId="11" fillId="2" borderId="9" xfId="0" applyNumberFormat="1" applyFont="1" applyFill="1" applyBorder="1" applyAlignment="1"/>
    <xf numFmtId="182" fontId="11" fillId="6" borderId="2" xfId="0" applyNumberFormat="1" applyFont="1" applyFill="1" applyBorder="1" applyAlignment="1">
      <alignment vertical="center"/>
    </xf>
    <xf numFmtId="182" fontId="11" fillId="7" borderId="56" xfId="0" applyNumberFormat="1" applyFont="1" applyFill="1" applyBorder="1" applyAlignment="1"/>
    <xf numFmtId="182" fontId="11" fillId="2" borderId="0" xfId="0" applyNumberFormat="1" applyFont="1" applyFill="1" applyBorder="1" applyAlignment="1"/>
    <xf numFmtId="2" fontId="11" fillId="0" borderId="33" xfId="0" applyNumberFormat="1" applyFont="1" applyFill="1" applyBorder="1" applyAlignment="1"/>
    <xf numFmtId="2" fontId="11" fillId="2" borderId="55" xfId="0" applyNumberFormat="1" applyFont="1" applyFill="1" applyBorder="1" applyAlignment="1">
      <alignment vertical="center"/>
    </xf>
    <xf numFmtId="2" fontId="11" fillId="6" borderId="62" xfId="0" applyNumberFormat="1" applyFont="1" applyFill="1" applyBorder="1" applyAlignment="1">
      <alignment horizontal="right" vertical="center" wrapText="1"/>
    </xf>
    <xf numFmtId="2" fontId="11" fillId="6" borderId="54" xfId="0" applyNumberFormat="1" applyFont="1" applyFill="1" applyBorder="1" applyAlignment="1">
      <alignment horizontal="right" vertical="center" wrapText="1"/>
    </xf>
    <xf numFmtId="2" fontId="11" fillId="2" borderId="54" xfId="0" applyNumberFormat="1" applyFont="1" applyFill="1" applyBorder="1" applyAlignment="1"/>
    <xf numFmtId="2" fontId="11" fillId="2" borderId="55" xfId="0" applyNumberFormat="1" applyFont="1" applyFill="1" applyBorder="1" applyAlignment="1"/>
    <xf numFmtId="0" fontId="15" fillId="0" borderId="13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49" fontId="15" fillId="0" borderId="34" xfId="0" applyNumberFormat="1" applyFont="1" applyFill="1" applyBorder="1" applyAlignment="1">
      <alignment horizontal="center" vertical="center"/>
    </xf>
    <xf numFmtId="49" fontId="15" fillId="0" borderId="27" xfId="0" applyNumberFormat="1" applyFont="1" applyFill="1" applyBorder="1" applyAlignment="1">
      <alignment horizontal="center" vertical="center" wrapText="1"/>
    </xf>
    <xf numFmtId="0" fontId="15" fillId="0" borderId="7" xfId="0" applyFont="1" applyBorder="1" applyAlignment="1">
      <alignment wrapText="1"/>
    </xf>
    <xf numFmtId="0" fontId="11" fillId="0" borderId="44" xfId="0" applyFont="1" applyFill="1" applyBorder="1" applyAlignment="1">
      <alignment horizontal="center" vertical="center" wrapText="1"/>
    </xf>
    <xf numFmtId="0" fontId="11" fillId="0" borderId="44" xfId="0" applyFont="1" applyFill="1" applyBorder="1"/>
    <xf numFmtId="0" fontId="15" fillId="0" borderId="8" xfId="0" applyFont="1" applyBorder="1" applyAlignment="1">
      <alignment horizontal="center" vertical="center" wrapText="1"/>
    </xf>
    <xf numFmtId="49" fontId="15" fillId="0" borderId="66" xfId="0" applyNumberFormat="1" applyFont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49" fontId="15" fillId="2" borderId="52" xfId="0" applyNumberFormat="1" applyFont="1" applyFill="1" applyBorder="1" applyAlignment="1">
      <alignment horizontal="center" vertical="center" wrapText="1"/>
    </xf>
    <xf numFmtId="49" fontId="15" fillId="2" borderId="22" xfId="0" applyNumberFormat="1" applyFont="1" applyFill="1" applyBorder="1" applyAlignment="1">
      <alignment horizontal="center" vertical="center" wrapText="1"/>
    </xf>
    <xf numFmtId="0" fontId="26" fillId="0" borderId="6" xfId="0" applyFont="1" applyBorder="1" applyAlignment="1">
      <alignment wrapText="1"/>
    </xf>
    <xf numFmtId="49" fontId="15" fillId="0" borderId="25" xfId="0" applyNumberFormat="1" applyFont="1" applyFill="1" applyBorder="1" applyAlignment="1">
      <alignment horizontal="center" vertical="center" wrapText="1"/>
    </xf>
    <xf numFmtId="49" fontId="15" fillId="0" borderId="40" xfId="0" applyNumberFormat="1" applyFont="1" applyFill="1" applyBorder="1" applyAlignment="1">
      <alignment horizontal="center" vertical="center" wrapText="1"/>
    </xf>
    <xf numFmtId="49" fontId="15" fillId="0" borderId="35" xfId="0" applyNumberFormat="1" applyFont="1" applyFill="1" applyBorder="1" applyAlignment="1">
      <alignment horizontal="center" vertical="center" wrapText="1"/>
    </xf>
    <xf numFmtId="2" fontId="3" fillId="6" borderId="9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/>
    </xf>
    <xf numFmtId="2" fontId="1" fillId="2" borderId="9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2" fontId="11" fillId="6" borderId="7" xfId="0" applyNumberFormat="1" applyFont="1" applyFill="1" applyBorder="1" applyAlignment="1">
      <alignment horizontal="right" vertical="center"/>
    </xf>
    <xf numFmtId="0" fontId="11" fillId="6" borderId="5" xfId="0" applyFont="1" applyFill="1" applyBorder="1" applyAlignment="1">
      <alignment wrapText="1"/>
    </xf>
    <xf numFmtId="0" fontId="11" fillId="0" borderId="6" xfId="0" applyFont="1" applyFill="1" applyBorder="1" applyAlignment="1">
      <alignment wrapText="1"/>
    </xf>
    <xf numFmtId="0" fontId="11" fillId="0" borderId="6" xfId="0" applyFont="1" applyFill="1" applyBorder="1"/>
    <xf numFmtId="182" fontId="11" fillId="6" borderId="47" xfId="0" applyNumberFormat="1" applyFont="1" applyFill="1" applyBorder="1" applyAlignment="1"/>
    <xf numFmtId="182" fontId="11" fillId="6" borderId="6" xfId="0" applyNumberFormat="1" applyFont="1" applyFill="1" applyBorder="1" applyAlignment="1"/>
    <xf numFmtId="2" fontId="11" fillId="6" borderId="1" xfId="0" applyNumberFormat="1" applyFont="1" applyFill="1" applyBorder="1" applyAlignment="1">
      <alignment horizontal="right" vertical="center"/>
    </xf>
    <xf numFmtId="0" fontId="15" fillId="8" borderId="5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2" fontId="1" fillId="2" borderId="12" xfId="0" applyNumberFormat="1" applyFont="1" applyFill="1" applyBorder="1" applyAlignment="1">
      <alignment horizontal="center" vertical="center"/>
    </xf>
    <xf numFmtId="2" fontId="1" fillId="3" borderId="12" xfId="0" applyNumberFormat="1" applyFont="1" applyFill="1" applyBorder="1" applyAlignment="1">
      <alignment horizontal="center" vertical="center"/>
    </xf>
    <xf numFmtId="2" fontId="1" fillId="3" borderId="9" xfId="0" applyNumberFormat="1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/>
    </xf>
    <xf numFmtId="2" fontId="3" fillId="6" borderId="2" xfId="0" applyNumberFormat="1" applyFont="1" applyFill="1" applyBorder="1" applyAlignment="1">
      <alignment horizontal="center"/>
    </xf>
    <xf numFmtId="2" fontId="15" fillId="2" borderId="13" xfId="0" applyNumberFormat="1" applyFont="1" applyFill="1" applyBorder="1" applyAlignment="1">
      <alignment horizontal="right" vertical="center"/>
    </xf>
    <xf numFmtId="2" fontId="15" fillId="2" borderId="7" xfId="0" applyNumberFormat="1" applyFont="1" applyFill="1" applyBorder="1" applyAlignment="1">
      <alignment horizontal="right" vertical="center"/>
    </xf>
    <xf numFmtId="2" fontId="15" fillId="2" borderId="16" xfId="0" applyNumberFormat="1" applyFont="1" applyFill="1" applyBorder="1" applyAlignment="1">
      <alignment horizontal="right" vertical="center"/>
    </xf>
    <xf numFmtId="2" fontId="15" fillId="2" borderId="10" xfId="0" applyNumberFormat="1" applyFont="1" applyFill="1" applyBorder="1" applyAlignment="1">
      <alignment horizontal="right" vertical="center"/>
    </xf>
    <xf numFmtId="2" fontId="15" fillId="2" borderId="12" xfId="0" applyNumberFormat="1" applyFont="1" applyFill="1" applyBorder="1" applyAlignment="1">
      <alignment horizontal="right" vertical="center"/>
    </xf>
    <xf numFmtId="2" fontId="15" fillId="2" borderId="9" xfId="0" applyNumberFormat="1" applyFont="1" applyFill="1" applyBorder="1" applyAlignment="1">
      <alignment horizontal="right" vertical="center"/>
    </xf>
    <xf numFmtId="2" fontId="11" fillId="2" borderId="5" xfId="0" applyNumberFormat="1" applyFont="1" applyFill="1" applyBorder="1" applyAlignment="1">
      <alignment vertical="center"/>
    </xf>
    <xf numFmtId="2" fontId="15" fillId="2" borderId="14" xfId="0" applyNumberFormat="1" applyFont="1" applyFill="1" applyBorder="1" applyAlignment="1">
      <alignment horizontal="right" vertical="center"/>
    </xf>
    <xf numFmtId="2" fontId="15" fillId="2" borderId="6" xfId="0" applyNumberFormat="1" applyFont="1" applyFill="1" applyBorder="1" applyAlignment="1">
      <alignment horizontal="right" vertical="center"/>
    </xf>
    <xf numFmtId="180" fontId="11" fillId="6" borderId="14" xfId="0" applyNumberFormat="1" applyFont="1" applyFill="1" applyBorder="1" applyAlignment="1"/>
    <xf numFmtId="180" fontId="11" fillId="0" borderId="6" xfId="0" applyNumberFormat="1" applyFont="1" applyFill="1" applyBorder="1" applyAlignment="1"/>
    <xf numFmtId="180" fontId="11" fillId="0" borderId="47" xfId="0" applyNumberFormat="1" applyFont="1" applyFill="1" applyBorder="1" applyAlignment="1"/>
    <xf numFmtId="2" fontId="11" fillId="6" borderId="8" xfId="0" applyNumberFormat="1" applyFont="1" applyFill="1" applyBorder="1" applyAlignment="1">
      <alignment horizontal="right" vertical="center"/>
    </xf>
    <xf numFmtId="2" fontId="11" fillId="2" borderId="5" xfId="0" applyNumberFormat="1" applyFont="1" applyFill="1" applyBorder="1" applyAlignment="1">
      <alignment horizontal="right" vertical="center"/>
    </xf>
    <xf numFmtId="2" fontId="11" fillId="2" borderId="15" xfId="0" applyNumberFormat="1" applyFont="1" applyFill="1" applyBorder="1" applyAlignment="1"/>
    <xf numFmtId="2" fontId="11" fillId="2" borderId="4" xfId="0" applyNumberFormat="1" applyFont="1" applyFill="1" applyBorder="1" applyAlignment="1"/>
    <xf numFmtId="2" fontId="11" fillId="2" borderId="2" xfId="0" applyNumberFormat="1" applyFont="1" applyFill="1" applyBorder="1" applyAlignment="1">
      <alignment horizontal="right" vertical="center"/>
    </xf>
    <xf numFmtId="2" fontId="15" fillId="2" borderId="55" xfId="0" applyNumberFormat="1" applyFont="1" applyFill="1" applyBorder="1" applyAlignment="1"/>
    <xf numFmtId="2" fontId="15" fillId="2" borderId="49" xfId="0" applyNumberFormat="1" applyFont="1" applyFill="1" applyBorder="1" applyAlignment="1"/>
    <xf numFmtId="2" fontId="15" fillId="2" borderId="12" xfId="0" applyNumberFormat="1" applyFont="1" applyFill="1" applyBorder="1" applyAlignment="1"/>
    <xf numFmtId="2" fontId="15" fillId="2" borderId="9" xfId="0" applyNumberFormat="1" applyFont="1" applyFill="1" applyBorder="1" applyAlignment="1"/>
    <xf numFmtId="182" fontId="15" fillId="2" borderId="56" xfId="0" applyNumberFormat="1" applyFont="1" applyFill="1" applyBorder="1" applyAlignment="1"/>
    <xf numFmtId="182" fontId="15" fillId="2" borderId="60" xfId="0" applyNumberFormat="1" applyFont="1" applyFill="1" applyBorder="1" applyAlignment="1"/>
    <xf numFmtId="2" fontId="11" fillId="4" borderId="10" xfId="0" applyNumberFormat="1" applyFont="1" applyFill="1" applyBorder="1" applyAlignment="1">
      <alignment vertical="center"/>
    </xf>
    <xf numFmtId="0" fontId="15" fillId="0" borderId="12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49" fontId="11" fillId="2" borderId="21" xfId="0" applyNumberFormat="1" applyFont="1" applyFill="1" applyBorder="1" applyAlignment="1">
      <alignment horizontal="center" vertical="center" wrapText="1"/>
    </xf>
    <xf numFmtId="0" fontId="22" fillId="0" borderId="30" xfId="0" applyFont="1" applyFill="1" applyBorder="1" applyAlignment="1">
      <alignment wrapText="1"/>
    </xf>
    <xf numFmtId="0" fontId="15" fillId="0" borderId="8" xfId="0" applyFont="1" applyFill="1" applyBorder="1"/>
    <xf numFmtId="0" fontId="15" fillId="0" borderId="6" xfId="0" applyFont="1" applyFill="1" applyBorder="1" applyAlignment="1">
      <alignment horizontal="left" vertical="center"/>
    </xf>
    <xf numFmtId="2" fontId="11" fillId="2" borderId="7" xfId="0" applyNumberFormat="1" applyFont="1" applyFill="1" applyBorder="1" applyAlignment="1">
      <alignment horizontal="right" vertical="center"/>
    </xf>
    <xf numFmtId="0" fontId="11" fillId="0" borderId="7" xfId="0" applyFont="1" applyFill="1" applyBorder="1" applyAlignment="1">
      <alignment horizontal="center" vertical="center"/>
    </xf>
    <xf numFmtId="49" fontId="15" fillId="0" borderId="66" xfId="0" applyNumberFormat="1" applyFont="1" applyFill="1" applyBorder="1" applyAlignment="1">
      <alignment horizontal="center"/>
    </xf>
    <xf numFmtId="0" fontId="22" fillId="6" borderId="3" xfId="0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horizontal="right" vertical="center"/>
    </xf>
    <xf numFmtId="49" fontId="11" fillId="6" borderId="21" xfId="0" applyNumberFormat="1" applyFont="1" applyFill="1" applyBorder="1" applyAlignment="1">
      <alignment horizontal="right" vertical="center"/>
    </xf>
    <xf numFmtId="49" fontId="11" fillId="6" borderId="22" xfId="0" applyNumberFormat="1" applyFont="1" applyFill="1" applyBorder="1" applyAlignment="1">
      <alignment horizontal="right" vertical="center"/>
    </xf>
    <xf numFmtId="0" fontId="22" fillId="6" borderId="3" xfId="0" applyFont="1" applyFill="1" applyBorder="1" applyAlignment="1">
      <alignment wrapText="1"/>
    </xf>
    <xf numFmtId="49" fontId="11" fillId="6" borderId="52" xfId="0" applyNumberFormat="1" applyFont="1" applyFill="1" applyBorder="1" applyAlignment="1">
      <alignment horizontal="center"/>
    </xf>
    <xf numFmtId="0" fontId="11" fillId="6" borderId="21" xfId="1" applyFont="1" applyFill="1" applyBorder="1" applyAlignment="1">
      <alignment horizontal="left" vertical="center" wrapText="1"/>
    </xf>
    <xf numFmtId="0" fontId="15" fillId="0" borderId="31" xfId="0" applyFont="1" applyFill="1" applyBorder="1" applyAlignment="1">
      <alignment horizontal="center" vertical="center"/>
    </xf>
    <xf numFmtId="0" fontId="15" fillId="0" borderId="49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 wrapText="1"/>
    </xf>
    <xf numFmtId="0" fontId="15" fillId="0" borderId="47" xfId="0" applyFont="1" applyFill="1" applyBorder="1" applyAlignment="1">
      <alignment horizontal="center" vertical="center" wrapText="1"/>
    </xf>
    <xf numFmtId="2" fontId="11" fillId="2" borderId="8" xfId="0" applyNumberFormat="1" applyFont="1" applyFill="1" applyBorder="1" applyAlignment="1">
      <alignment horizontal="right" vertical="center"/>
    </xf>
    <xf numFmtId="0" fontId="11" fillId="6" borderId="14" xfId="0" applyFont="1" applyFill="1" applyBorder="1" applyAlignment="1">
      <alignment horizontal="left" vertical="center" wrapText="1"/>
    </xf>
    <xf numFmtId="0" fontId="11" fillId="6" borderId="6" xfId="0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left" vertical="center"/>
    </xf>
    <xf numFmtId="0" fontId="11" fillId="2" borderId="3" xfId="0" applyFont="1" applyFill="1" applyBorder="1" applyAlignment="1">
      <alignment wrapText="1"/>
    </xf>
    <xf numFmtId="2" fontId="30" fillId="6" borderId="2" xfId="0" applyNumberFormat="1" applyFont="1" applyFill="1" applyBorder="1" applyAlignment="1">
      <alignment vertical="center"/>
    </xf>
    <xf numFmtId="49" fontId="11" fillId="0" borderId="1" xfId="0" applyNumberFormat="1" applyFont="1" applyFill="1" applyBorder="1"/>
    <xf numFmtId="49" fontId="11" fillId="0" borderId="9" xfId="0" applyNumberFormat="1" applyFont="1" applyFill="1" applyBorder="1"/>
    <xf numFmtId="49" fontId="11" fillId="2" borderId="37" xfId="0" applyNumberFormat="1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right" vertical="center"/>
    </xf>
    <xf numFmtId="49" fontId="30" fillId="6" borderId="3" xfId="0" applyNumberFormat="1" applyFont="1" applyFill="1" applyBorder="1" applyAlignment="1">
      <alignment horizontal="center" vertical="center"/>
    </xf>
    <xf numFmtId="0" fontId="30" fillId="6" borderId="4" xfId="0" applyFont="1" applyFill="1" applyBorder="1" applyAlignment="1">
      <alignment horizontal="right" vertical="center"/>
    </xf>
    <xf numFmtId="49" fontId="30" fillId="6" borderId="20" xfId="0" applyNumberFormat="1" applyFont="1" applyFill="1" applyBorder="1" applyAlignment="1">
      <alignment horizontal="center" vertical="center"/>
    </xf>
    <xf numFmtId="2" fontId="30" fillId="6" borderId="2" xfId="0" applyNumberFormat="1" applyFont="1" applyFill="1" applyBorder="1" applyAlignment="1">
      <alignment horizontal="right" vertical="center"/>
    </xf>
    <xf numFmtId="0" fontId="30" fillId="6" borderId="3" xfId="0" applyFont="1" applyFill="1" applyBorder="1" applyAlignment="1">
      <alignment wrapText="1"/>
    </xf>
    <xf numFmtId="0" fontId="30" fillId="6" borderId="2" xfId="0" applyFont="1" applyFill="1" applyBorder="1" applyAlignment="1">
      <alignment horizontal="left" vertical="center" wrapText="1"/>
    </xf>
    <xf numFmtId="49" fontId="30" fillId="6" borderId="2" xfId="0" applyNumberFormat="1" applyFont="1" applyFill="1" applyBorder="1" applyAlignment="1">
      <alignment horizontal="center" vertical="center"/>
    </xf>
    <xf numFmtId="49" fontId="30" fillId="6" borderId="22" xfId="0" applyNumberFormat="1" applyFont="1" applyFill="1" applyBorder="1" applyAlignment="1">
      <alignment horizontal="center" vertical="center"/>
    </xf>
    <xf numFmtId="49" fontId="21" fillId="6" borderId="3" xfId="0" applyNumberFormat="1" applyFont="1" applyFill="1" applyBorder="1" applyAlignment="1">
      <alignment horizontal="center" vertical="center"/>
    </xf>
    <xf numFmtId="0" fontId="21" fillId="6" borderId="2" xfId="0" applyFont="1" applyFill="1" applyBorder="1" applyAlignment="1">
      <alignment horizontal="left" vertical="center" wrapText="1"/>
    </xf>
    <xf numFmtId="49" fontId="21" fillId="6" borderId="2" xfId="0" applyNumberFormat="1" applyFont="1" applyFill="1" applyBorder="1" applyAlignment="1">
      <alignment horizontal="center" vertical="center"/>
    </xf>
    <xf numFmtId="49" fontId="21" fillId="6" borderId="52" xfId="0" applyNumberFormat="1" applyFont="1" applyFill="1" applyBorder="1" applyAlignment="1">
      <alignment horizontal="center" vertical="center"/>
    </xf>
    <xf numFmtId="49" fontId="21" fillId="6" borderId="22" xfId="0" applyNumberFormat="1" applyFont="1" applyFill="1" applyBorder="1" applyAlignment="1">
      <alignment horizontal="center" vertical="center"/>
    </xf>
    <xf numFmtId="2" fontId="21" fillId="6" borderId="2" xfId="0" applyNumberFormat="1" applyFont="1" applyFill="1" applyBorder="1" applyAlignment="1">
      <alignment vertical="center"/>
    </xf>
    <xf numFmtId="2" fontId="21" fillId="6" borderId="3" xfId="0" applyNumberFormat="1" applyFont="1" applyFill="1" applyBorder="1" applyAlignment="1">
      <alignment vertical="center"/>
    </xf>
    <xf numFmtId="0" fontId="21" fillId="6" borderId="2" xfId="0" applyFont="1" applyFill="1" applyBorder="1" applyAlignment="1">
      <alignment wrapText="1"/>
    </xf>
    <xf numFmtId="0" fontId="21" fillId="6" borderId="2" xfId="0" applyFont="1" applyFill="1" applyBorder="1" applyAlignment="1">
      <alignment horizontal="center" vertical="center" wrapText="1"/>
    </xf>
    <xf numFmtId="49" fontId="21" fillId="6" borderId="21" xfId="0" applyNumberFormat="1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center" vertical="center"/>
    </xf>
    <xf numFmtId="49" fontId="15" fillId="0" borderId="23" xfId="0" applyNumberFormat="1" applyFont="1" applyFill="1" applyBorder="1" applyAlignment="1">
      <alignment horizontal="center" vertical="center"/>
    </xf>
    <xf numFmtId="0" fontId="22" fillId="8" borderId="30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26" fillId="0" borderId="13" xfId="0" applyFont="1" applyFill="1" applyBorder="1" applyAlignment="1">
      <alignment horizontal="left" vertical="center" wrapText="1"/>
    </xf>
    <xf numFmtId="0" fontId="26" fillId="2" borderId="11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26" fillId="0" borderId="12" xfId="0" applyFont="1" applyFill="1" applyBorder="1" applyAlignment="1">
      <alignment horizontal="left" vertical="center" wrapText="1"/>
    </xf>
    <xf numFmtId="0" fontId="26" fillId="0" borderId="16" xfId="0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wrapText="1"/>
    </xf>
    <xf numFmtId="0" fontId="11" fillId="6" borderId="3" xfId="0" applyFont="1" applyFill="1" applyBorder="1" applyAlignment="1">
      <alignment horizontal="center" vertical="center" wrapText="1"/>
    </xf>
    <xf numFmtId="49" fontId="11" fillId="6" borderId="21" xfId="0" applyNumberFormat="1" applyFont="1" applyFill="1" applyBorder="1" applyAlignment="1">
      <alignment horizontal="center" vertical="center" wrapText="1"/>
    </xf>
    <xf numFmtId="49" fontId="11" fillId="6" borderId="22" xfId="0" applyNumberFormat="1" applyFont="1" applyFill="1" applyBorder="1" applyAlignment="1">
      <alignment horizontal="center" vertical="center" wrapText="1"/>
    </xf>
    <xf numFmtId="2" fontId="11" fillId="6" borderId="2" xfId="0" applyNumberFormat="1" applyFont="1" applyFill="1" applyBorder="1" applyAlignment="1">
      <alignment horizontal="right" vertical="center" wrapText="1"/>
    </xf>
    <xf numFmtId="2" fontId="11" fillId="6" borderId="17" xfId="0" applyNumberFormat="1" applyFont="1" applyFill="1" applyBorder="1" applyAlignment="1">
      <alignment horizontal="right" vertical="center" wrapText="1"/>
    </xf>
    <xf numFmtId="2" fontId="11" fillId="6" borderId="33" xfId="0" applyNumberFormat="1" applyFont="1" applyFill="1" applyBorder="1" applyAlignment="1">
      <alignment horizontal="right" vertical="center" wrapText="1"/>
    </xf>
    <xf numFmtId="2" fontId="11" fillId="6" borderId="3" xfId="0" applyNumberFormat="1" applyFont="1" applyFill="1" applyBorder="1" applyAlignment="1">
      <alignment horizontal="right" vertical="center" wrapText="1"/>
    </xf>
    <xf numFmtId="0" fontId="11" fillId="6" borderId="2" xfId="0" applyFont="1" applyFill="1" applyBorder="1" applyAlignment="1">
      <alignment horizontal="center"/>
    </xf>
    <xf numFmtId="49" fontId="3" fillId="3" borderId="5" xfId="0" applyNumberFormat="1" applyFont="1" applyFill="1" applyBorder="1" applyAlignment="1"/>
    <xf numFmtId="0" fontId="7" fillId="3" borderId="5" xfId="0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2" fontId="3" fillId="3" borderId="5" xfId="0" applyNumberFormat="1" applyFont="1" applyFill="1" applyBorder="1" applyAlignment="1">
      <alignment horizontal="center" vertical="center"/>
    </xf>
    <xf numFmtId="2" fontId="3" fillId="3" borderId="32" xfId="0" applyNumberFormat="1" applyFont="1" applyFill="1" applyBorder="1" applyAlignment="1">
      <alignment horizontal="center" vertical="center"/>
    </xf>
    <xf numFmtId="2" fontId="3" fillId="3" borderId="62" xfId="0" applyNumberFormat="1" applyFont="1" applyFill="1" applyBorder="1" applyAlignment="1">
      <alignment horizontal="center" vertical="center"/>
    </xf>
    <xf numFmtId="2" fontId="3" fillId="3" borderId="30" xfId="0" applyNumberFormat="1" applyFont="1" applyFill="1" applyBorder="1" applyAlignment="1">
      <alignment horizontal="center" vertical="center"/>
    </xf>
    <xf numFmtId="2" fontId="24" fillId="2" borderId="10" xfId="0" applyNumberFormat="1" applyFont="1" applyFill="1" applyBorder="1" applyAlignment="1">
      <alignment horizontal="center" vertical="center"/>
    </xf>
    <xf numFmtId="2" fontId="24" fillId="2" borderId="7" xfId="0" applyNumberFormat="1" applyFont="1" applyFill="1" applyBorder="1" applyAlignment="1">
      <alignment horizontal="center" vertical="center"/>
    </xf>
    <xf numFmtId="2" fontId="24" fillId="2" borderId="46" xfId="0" applyNumberFormat="1" applyFont="1" applyFill="1" applyBorder="1" applyAlignment="1">
      <alignment horizontal="center" vertical="center"/>
    </xf>
    <xf numFmtId="0" fontId="11" fillId="0" borderId="15" xfId="0" applyFont="1" applyFill="1" applyBorder="1"/>
    <xf numFmtId="49" fontId="11" fillId="0" borderId="19" xfId="0" applyNumberFormat="1" applyFont="1" applyFill="1" applyBorder="1" applyAlignment="1">
      <alignment horizontal="center"/>
    </xf>
    <xf numFmtId="49" fontId="11" fillId="0" borderId="20" xfId="0" applyNumberFormat="1" applyFont="1" applyFill="1" applyBorder="1" applyAlignment="1">
      <alignment horizontal="center"/>
    </xf>
    <xf numFmtId="2" fontId="11" fillId="6" borderId="4" xfId="0" applyNumberFormat="1" applyFont="1" applyFill="1" applyBorder="1" applyAlignment="1">
      <alignment vertical="center"/>
    </xf>
    <xf numFmtId="2" fontId="11" fillId="6" borderId="56" xfId="0" applyNumberFormat="1" applyFont="1" applyFill="1" applyBorder="1" applyAlignment="1">
      <alignment vertical="center"/>
    </xf>
    <xf numFmtId="2" fontId="11" fillId="6" borderId="57" xfId="0" applyNumberFormat="1" applyFont="1" applyFill="1" applyBorder="1" applyAlignment="1">
      <alignment vertical="center"/>
    </xf>
    <xf numFmtId="2" fontId="11" fillId="6" borderId="15" xfId="0" applyNumberFormat="1" applyFont="1" applyFill="1" applyBorder="1" applyAlignment="1">
      <alignment vertical="center"/>
    </xf>
    <xf numFmtId="2" fontId="11" fillId="6" borderId="2" xfId="0" applyNumberFormat="1" applyFont="1" applyFill="1" applyBorder="1" applyAlignment="1">
      <alignment vertical="center" wrapText="1"/>
    </xf>
    <xf numFmtId="2" fontId="11" fillId="0" borderId="33" xfId="0" applyNumberFormat="1" applyFont="1" applyFill="1" applyBorder="1" applyAlignment="1">
      <alignment vertical="center" wrapText="1"/>
    </xf>
    <xf numFmtId="2" fontId="11" fillId="0" borderId="2" xfId="0" applyNumberFormat="1" applyFont="1" applyFill="1" applyBorder="1" applyAlignment="1">
      <alignment vertical="center" wrapText="1"/>
    </xf>
    <xf numFmtId="2" fontId="11" fillId="0" borderId="17" xfId="0" applyNumberFormat="1" applyFont="1" applyFill="1" applyBorder="1" applyAlignment="1">
      <alignment vertical="center" wrapText="1"/>
    </xf>
    <xf numFmtId="2" fontId="11" fillId="6" borderId="17" xfId="0" applyNumberFormat="1" applyFont="1" applyFill="1" applyBorder="1" applyAlignment="1">
      <alignment vertical="center" wrapText="1"/>
    </xf>
    <xf numFmtId="2" fontId="11" fillId="6" borderId="3" xfId="0" applyNumberFormat="1" applyFont="1" applyFill="1" applyBorder="1" applyAlignment="1">
      <alignment vertical="center" wrapText="1"/>
    </xf>
    <xf numFmtId="2" fontId="11" fillId="0" borderId="3" xfId="0" applyNumberFormat="1" applyFont="1" applyFill="1" applyBorder="1" applyAlignment="1">
      <alignment vertical="center" wrapText="1"/>
    </xf>
    <xf numFmtId="2" fontId="11" fillId="2" borderId="3" xfId="0" applyNumberFormat="1" applyFont="1" applyFill="1" applyBorder="1" applyAlignment="1">
      <alignment vertical="center" wrapText="1"/>
    </xf>
    <xf numFmtId="2" fontId="11" fillId="2" borderId="2" xfId="0" applyNumberFormat="1" applyFont="1" applyFill="1" applyBorder="1" applyAlignment="1">
      <alignment vertical="center" wrapText="1"/>
    </xf>
    <xf numFmtId="182" fontId="11" fillId="6" borderId="4" xfId="0" applyNumberFormat="1" applyFont="1" applyFill="1" applyBorder="1" applyAlignment="1">
      <alignment vertical="center" wrapText="1"/>
    </xf>
    <xf numFmtId="182" fontId="11" fillId="0" borderId="56" xfId="0" applyNumberFormat="1" applyFont="1" applyFill="1" applyBorder="1" applyAlignment="1">
      <alignment vertical="center" wrapText="1"/>
    </xf>
    <xf numFmtId="182" fontId="11" fillId="0" borderId="4" xfId="0" applyNumberFormat="1" applyFont="1" applyFill="1" applyBorder="1" applyAlignment="1">
      <alignment vertical="center" wrapText="1"/>
    </xf>
    <xf numFmtId="182" fontId="11" fillId="0" borderId="57" xfId="0" applyNumberFormat="1" applyFont="1" applyFill="1" applyBorder="1" applyAlignment="1">
      <alignment vertical="center" wrapText="1"/>
    </xf>
    <xf numFmtId="182" fontId="11" fillId="0" borderId="6" xfId="0" applyNumberFormat="1" applyFont="1" applyFill="1" applyBorder="1" applyAlignment="1">
      <alignment vertical="center" wrapText="1"/>
    </xf>
    <xf numFmtId="182" fontId="11" fillId="6" borderId="57" xfId="0" applyNumberFormat="1" applyFont="1" applyFill="1" applyBorder="1" applyAlignment="1">
      <alignment vertical="center" wrapText="1"/>
    </xf>
    <xf numFmtId="182" fontId="11" fillId="6" borderId="15" xfId="0" applyNumberFormat="1" applyFont="1" applyFill="1" applyBorder="1" applyAlignment="1">
      <alignment vertical="center" wrapText="1"/>
    </xf>
    <xf numFmtId="182" fontId="11" fillId="2" borderId="15" xfId="0" applyNumberFormat="1" applyFont="1" applyFill="1" applyBorder="1" applyAlignment="1">
      <alignment vertical="center" wrapText="1"/>
    </xf>
    <xf numFmtId="182" fontId="11" fillId="2" borderId="4" xfId="0" applyNumberFormat="1" applyFont="1" applyFill="1" applyBorder="1" applyAlignment="1">
      <alignment vertical="center" wrapText="1"/>
    </xf>
    <xf numFmtId="2" fontId="11" fillId="2" borderId="30" xfId="0" applyNumberFormat="1" applyFont="1" applyFill="1" applyBorder="1" applyAlignment="1">
      <alignment vertical="center"/>
    </xf>
    <xf numFmtId="2" fontId="11" fillId="0" borderId="47" xfId="0" applyNumberFormat="1" applyFont="1" applyFill="1" applyBorder="1" applyAlignment="1">
      <alignment vertical="center"/>
    </xf>
    <xf numFmtId="2" fontId="11" fillId="2" borderId="14" xfId="0" applyNumberFormat="1" applyFont="1" applyFill="1" applyBorder="1" applyAlignment="1">
      <alignment vertical="center"/>
    </xf>
    <xf numFmtId="2" fontId="15" fillId="6" borderId="6" xfId="0" applyNumberFormat="1" applyFont="1" applyFill="1" applyBorder="1" applyAlignment="1"/>
    <xf numFmtId="2" fontId="15" fillId="0" borderId="6" xfId="0" applyNumberFormat="1" applyFont="1" applyFill="1" applyBorder="1" applyAlignment="1"/>
    <xf numFmtId="2" fontId="15" fillId="6" borderId="54" xfId="0" applyNumberFormat="1" applyFont="1" applyFill="1" applyBorder="1" applyAlignment="1"/>
    <xf numFmtId="2" fontId="15" fillId="6" borderId="14" xfId="0" applyNumberFormat="1" applyFont="1" applyFill="1" applyBorder="1" applyAlignment="1"/>
    <xf numFmtId="2" fontId="11" fillId="0" borderId="14" xfId="0" applyNumberFormat="1" applyFont="1" applyFill="1" applyBorder="1" applyAlignment="1"/>
    <xf numFmtId="2" fontId="15" fillId="6" borderId="7" xfId="0" applyNumberFormat="1" applyFont="1" applyFill="1" applyBorder="1" applyAlignment="1"/>
    <xf numFmtId="2" fontId="15" fillId="6" borderId="51" xfId="0" applyNumberFormat="1" applyFont="1" applyFill="1" applyBorder="1" applyAlignment="1"/>
    <xf numFmtId="2" fontId="15" fillId="6" borderId="13" xfId="0" applyNumberFormat="1" applyFont="1" applyFill="1" applyBorder="1" applyAlignment="1"/>
    <xf numFmtId="2" fontId="15" fillId="2" borderId="13" xfId="0" applyNumberFormat="1" applyFont="1" applyFill="1" applyBorder="1" applyAlignment="1"/>
    <xf numFmtId="2" fontId="15" fillId="2" borderId="7" xfId="0" applyNumberFormat="1" applyFont="1" applyFill="1" applyBorder="1" applyAlignment="1"/>
    <xf numFmtId="2" fontId="15" fillId="6" borderId="7" xfId="0" applyNumberFormat="1" applyFont="1" applyFill="1" applyBorder="1" applyAlignment="1">
      <alignment horizontal="right" vertical="center"/>
    </xf>
    <xf numFmtId="2" fontId="15" fillId="6" borderId="51" xfId="0" applyNumberFormat="1" applyFont="1" applyFill="1" applyBorder="1" applyAlignment="1">
      <alignment horizontal="right" vertical="center"/>
    </xf>
    <xf numFmtId="2" fontId="15" fillId="0" borderId="51" xfId="0" applyNumberFormat="1" applyFont="1" applyFill="1" applyBorder="1" applyAlignment="1">
      <alignment horizontal="right" vertical="center"/>
    </xf>
    <xf numFmtId="2" fontId="15" fillId="6" borderId="13" xfId="0" applyNumberFormat="1" applyFont="1" applyFill="1" applyBorder="1" applyAlignment="1">
      <alignment horizontal="right" vertical="center"/>
    </xf>
    <xf numFmtId="2" fontId="11" fillId="6" borderId="7" xfId="0" applyNumberFormat="1" applyFont="1" applyFill="1" applyBorder="1" applyAlignment="1"/>
    <xf numFmtId="2" fontId="15" fillId="6" borderId="10" xfId="0" applyNumberFormat="1" applyFont="1" applyFill="1" applyBorder="1" applyAlignment="1"/>
    <xf numFmtId="2" fontId="15" fillId="0" borderId="50" xfId="0" applyNumberFormat="1" applyFont="1" applyFill="1" applyBorder="1" applyAlignment="1"/>
    <xf numFmtId="2" fontId="15" fillId="0" borderId="10" xfId="0" applyNumberFormat="1" applyFont="1" applyFill="1" applyBorder="1" applyAlignment="1"/>
    <xf numFmtId="2" fontId="15" fillId="0" borderId="58" xfId="0" applyNumberFormat="1" applyFont="1" applyFill="1" applyBorder="1" applyAlignment="1"/>
    <xf numFmtId="2" fontId="15" fillId="0" borderId="16" xfId="0" applyNumberFormat="1" applyFont="1" applyFill="1" applyBorder="1" applyAlignment="1"/>
    <xf numFmtId="2" fontId="15" fillId="6" borderId="58" xfId="0" applyNumberFormat="1" applyFont="1" applyFill="1" applyBorder="1" applyAlignment="1"/>
    <xf numFmtId="2" fontId="11" fillId="0" borderId="2" xfId="0" applyNumberFormat="1" applyFont="1" applyFill="1" applyBorder="1" applyAlignment="1">
      <alignment vertical="center"/>
    </xf>
    <xf numFmtId="2" fontId="11" fillId="2" borderId="15" xfId="0" applyNumberFormat="1" applyFont="1" applyFill="1" applyBorder="1" applyAlignment="1">
      <alignment vertical="center"/>
    </xf>
    <xf numFmtId="2" fontId="11" fillId="2" borderId="4" xfId="0" applyNumberFormat="1" applyFont="1" applyFill="1" applyBorder="1" applyAlignment="1">
      <alignment vertical="center"/>
    </xf>
    <xf numFmtId="2" fontId="11" fillId="6" borderId="13" xfId="0" applyNumberFormat="1" applyFont="1" applyFill="1" applyBorder="1" applyAlignment="1"/>
    <xf numFmtId="2" fontId="11" fillId="6" borderId="51" xfId="0" applyNumberFormat="1" applyFont="1" applyFill="1" applyBorder="1" applyAlignment="1"/>
    <xf numFmtId="2" fontId="15" fillId="6" borderId="16" xfId="0" applyNumberFormat="1" applyFont="1" applyFill="1" applyBorder="1" applyAlignment="1"/>
    <xf numFmtId="2" fontId="15" fillId="2" borderId="44" xfId="0" applyNumberFormat="1" applyFont="1" applyFill="1" applyBorder="1" applyAlignment="1">
      <alignment horizontal="right" vertical="center"/>
    </xf>
    <xf numFmtId="2" fontId="15" fillId="2" borderId="8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/>
    <xf numFmtId="2" fontId="15" fillId="6" borderId="1" xfId="0" applyNumberFormat="1" applyFont="1" applyFill="1" applyBorder="1" applyAlignment="1"/>
    <xf numFmtId="2" fontId="15" fillId="6" borderId="61" xfId="0" applyNumberFormat="1" applyFont="1" applyFill="1" applyBorder="1" applyAlignment="1"/>
    <xf numFmtId="182" fontId="11" fillId="2" borderId="4" xfId="0" applyNumberFormat="1" applyFont="1" applyFill="1" applyBorder="1" applyAlignment="1"/>
    <xf numFmtId="2" fontId="11" fillId="6" borderId="6" xfId="0" applyNumberFormat="1" applyFont="1" applyFill="1" applyBorder="1" applyAlignment="1">
      <alignment horizontal="right" vertical="center"/>
    </xf>
    <xf numFmtId="2" fontId="11" fillId="6" borderId="14" xfId="0" applyNumberFormat="1" applyFont="1" applyFill="1" applyBorder="1" applyAlignment="1">
      <alignment horizontal="right" vertical="center"/>
    </xf>
    <xf numFmtId="2" fontId="11" fillId="0" borderId="6" xfId="0" applyNumberFormat="1" applyFont="1" applyFill="1" applyBorder="1" applyAlignment="1">
      <alignment horizontal="right" vertical="center"/>
    </xf>
    <xf numFmtId="2" fontId="11" fillId="0" borderId="47" xfId="0" applyNumberFormat="1" applyFont="1" applyFill="1" applyBorder="1" applyAlignment="1">
      <alignment horizontal="right" vertical="center"/>
    </xf>
    <xf numFmtId="2" fontId="11" fillId="0" borderId="14" xfId="0" applyNumberFormat="1" applyFont="1" applyFill="1" applyBorder="1" applyAlignment="1">
      <alignment horizontal="right" vertical="center"/>
    </xf>
    <xf numFmtId="2" fontId="11" fillId="2" borderId="14" xfId="0" applyNumberFormat="1" applyFont="1" applyFill="1" applyBorder="1" applyAlignment="1">
      <alignment horizontal="right" vertical="center"/>
    </xf>
    <xf numFmtId="2" fontId="11" fillId="2" borderId="6" xfId="0" applyNumberFormat="1" applyFont="1" applyFill="1" applyBorder="1" applyAlignment="1">
      <alignment horizontal="right" vertical="center"/>
    </xf>
    <xf numFmtId="2" fontId="15" fillId="6" borderId="6" xfId="0" applyNumberFormat="1" applyFont="1" applyFill="1" applyBorder="1" applyAlignment="1">
      <alignment horizontal="right" vertical="center"/>
    </xf>
    <xf numFmtId="2" fontId="11" fillId="6" borderId="1" xfId="0" applyNumberFormat="1" applyFont="1" applyFill="1" applyBorder="1" applyAlignment="1"/>
    <xf numFmtId="2" fontId="15" fillId="0" borderId="1" xfId="0" applyNumberFormat="1" applyFont="1" applyFill="1" applyBorder="1" applyAlignment="1"/>
    <xf numFmtId="2" fontId="11" fillId="6" borderId="2" xfId="0" applyNumberFormat="1" applyFont="1" applyFill="1" applyBorder="1" applyAlignment="1"/>
    <xf numFmtId="2" fontId="11" fillId="6" borderId="5" xfId="0" applyNumberFormat="1" applyFont="1" applyFill="1" applyBorder="1" applyAlignment="1"/>
    <xf numFmtId="2" fontId="11" fillId="2" borderId="5" xfId="0" applyNumberFormat="1" applyFont="1" applyFill="1" applyBorder="1" applyAlignment="1"/>
    <xf numFmtId="2" fontId="11" fillId="0" borderId="47" xfId="0" applyNumberFormat="1" applyFont="1" applyFill="1" applyBorder="1" applyAlignment="1"/>
    <xf numFmtId="2" fontId="15" fillId="0" borderId="11" xfId="0" applyNumberFormat="1" applyFont="1" applyFill="1" applyBorder="1" applyAlignment="1"/>
    <xf numFmtId="2" fontId="15" fillId="6" borderId="48" xfId="0" applyNumberFormat="1" applyFont="1" applyFill="1" applyBorder="1" applyAlignment="1"/>
    <xf numFmtId="2" fontId="15" fillId="6" borderId="46" xfId="0" applyNumberFormat="1" applyFont="1" applyFill="1" applyBorder="1" applyAlignment="1"/>
    <xf numFmtId="2" fontId="15" fillId="6" borderId="47" xfId="0" applyNumberFormat="1" applyFont="1" applyFill="1" applyBorder="1" applyAlignment="1"/>
    <xf numFmtId="2" fontId="11" fillId="6" borderId="2" xfId="0" applyNumberFormat="1" applyFont="1" applyFill="1" applyBorder="1" applyAlignment="1">
      <alignment horizontal="center" vertical="center"/>
    </xf>
    <xf numFmtId="2" fontId="15" fillId="6" borderId="8" xfId="0" applyNumberFormat="1" applyFont="1" applyFill="1" applyBorder="1" applyAlignment="1"/>
    <xf numFmtId="2" fontId="15" fillId="6" borderId="44" xfId="0" applyNumberFormat="1" applyFont="1" applyFill="1" applyBorder="1" applyAlignment="1"/>
    <xf numFmtId="2" fontId="15" fillId="0" borderId="48" xfId="0" applyNumberFormat="1" applyFont="1" applyFill="1" applyBorder="1" applyAlignment="1"/>
    <xf numFmtId="2" fontId="15" fillId="6" borderId="69" xfId="0" applyNumberFormat="1" applyFont="1" applyFill="1" applyBorder="1" applyAlignment="1"/>
    <xf numFmtId="2" fontId="15" fillId="0" borderId="69" xfId="0" applyNumberFormat="1" applyFont="1" applyFill="1" applyBorder="1" applyAlignment="1"/>
    <xf numFmtId="2" fontId="15" fillId="0" borderId="44" xfId="0" applyNumberFormat="1" applyFont="1" applyFill="1" applyBorder="1" applyAlignment="1"/>
    <xf numFmtId="2" fontId="11" fillId="2" borderId="2" xfId="0" applyNumberFormat="1" applyFont="1" applyFill="1" applyBorder="1" applyAlignment="1">
      <alignment horizontal="center" vertical="center" wrapText="1"/>
    </xf>
    <xf numFmtId="2" fontId="15" fillId="2" borderId="44" xfId="0" applyNumberFormat="1" applyFont="1" applyFill="1" applyBorder="1" applyAlignment="1"/>
    <xf numFmtId="2" fontId="15" fillId="2" borderId="8" xfId="0" applyNumberFormat="1" applyFont="1" applyFill="1" applyBorder="1" applyAlignment="1"/>
    <xf numFmtId="2" fontId="15" fillId="6" borderId="9" xfId="0" applyNumberFormat="1" applyFont="1" applyFill="1" applyBorder="1" applyAlignment="1"/>
    <xf numFmtId="2" fontId="15" fillId="6" borderId="5" xfId="0" applyNumberFormat="1" applyFont="1" applyFill="1" applyBorder="1" applyAlignment="1"/>
    <xf numFmtId="2" fontId="15" fillId="0" borderId="5" xfId="0" applyNumberFormat="1" applyFont="1" applyFill="1" applyBorder="1" applyAlignment="1"/>
    <xf numFmtId="2" fontId="15" fillId="2" borderId="5" xfId="0" applyNumberFormat="1" applyFont="1" applyFill="1" applyBorder="1" applyAlignment="1"/>
    <xf numFmtId="2" fontId="15" fillId="6" borderId="49" xfId="0" applyNumberFormat="1" applyFont="1" applyFill="1" applyBorder="1" applyAlignment="1"/>
    <xf numFmtId="2" fontId="15" fillId="6" borderId="55" xfId="0" applyNumberFormat="1" applyFont="1" applyFill="1" applyBorder="1" applyAlignment="1"/>
    <xf numFmtId="2" fontId="15" fillId="2" borderId="6" xfId="0" applyNumberFormat="1" applyFont="1" applyFill="1" applyBorder="1" applyAlignment="1"/>
    <xf numFmtId="2" fontId="11" fillId="0" borderId="17" xfId="0" applyNumberFormat="1" applyFont="1" applyFill="1" applyBorder="1" applyAlignment="1">
      <alignment vertical="center"/>
    </xf>
    <xf numFmtId="2" fontId="11" fillId="0" borderId="33" xfId="0" applyNumberFormat="1" applyFont="1" applyFill="1" applyBorder="1" applyAlignment="1">
      <alignment vertical="center"/>
    </xf>
    <xf numFmtId="2" fontId="11" fillId="0" borderId="3" xfId="0" applyNumberFormat="1" applyFont="1" applyFill="1" applyBorder="1" applyAlignment="1">
      <alignment vertical="center"/>
    </xf>
    <xf numFmtId="2" fontId="11" fillId="2" borderId="54" xfId="0" applyNumberFormat="1" applyFont="1" applyFill="1" applyBorder="1" applyAlignment="1">
      <alignment vertical="center"/>
    </xf>
    <xf numFmtId="2" fontId="11" fillId="2" borderId="47" xfId="0" applyNumberFormat="1" applyFont="1" applyFill="1" applyBorder="1" applyAlignment="1">
      <alignment vertical="center"/>
    </xf>
    <xf numFmtId="2" fontId="11" fillId="6" borderId="1" xfId="0" applyNumberFormat="1" applyFont="1" applyFill="1" applyBorder="1" applyAlignment="1">
      <alignment vertical="center"/>
    </xf>
    <xf numFmtId="2" fontId="11" fillId="2" borderId="1" xfId="0" applyNumberFormat="1" applyFont="1" applyFill="1" applyBorder="1" applyAlignment="1">
      <alignment vertical="center"/>
    </xf>
    <xf numFmtId="2" fontId="11" fillId="0" borderId="1" xfId="0" applyNumberFormat="1" applyFont="1" applyFill="1" applyBorder="1" applyAlignment="1">
      <alignment vertical="center"/>
    </xf>
    <xf numFmtId="2" fontId="11" fillId="0" borderId="0" xfId="0" applyNumberFormat="1" applyFont="1" applyFill="1" applyBorder="1" applyAlignment="1">
      <alignment vertical="center"/>
    </xf>
    <xf numFmtId="2" fontId="11" fillId="0" borderId="61" xfId="0" applyNumberFormat="1" applyFont="1" applyFill="1" applyBorder="1" applyAlignment="1">
      <alignment vertical="center"/>
    </xf>
    <xf numFmtId="2" fontId="11" fillId="2" borderId="61" xfId="0" applyNumberFormat="1" applyFont="1" applyFill="1" applyBorder="1" applyAlignment="1">
      <alignment vertical="center"/>
    </xf>
    <xf numFmtId="2" fontId="11" fillId="0" borderId="11" xfId="0" applyNumberFormat="1" applyFont="1" applyFill="1" applyBorder="1" applyAlignment="1">
      <alignment vertical="center"/>
    </xf>
    <xf numFmtId="2" fontId="11" fillId="2" borderId="0" xfId="0" applyNumberFormat="1" applyFont="1" applyFill="1" applyBorder="1" applyAlignment="1">
      <alignment vertical="center"/>
    </xf>
    <xf numFmtId="2" fontId="11" fillId="6" borderId="8" xfId="0" applyNumberFormat="1" applyFont="1" applyFill="1" applyBorder="1" applyAlignment="1">
      <alignment vertical="center"/>
    </xf>
    <xf numFmtId="2" fontId="11" fillId="2" borderId="8" xfId="0" applyNumberFormat="1" applyFont="1" applyFill="1" applyBorder="1" applyAlignment="1">
      <alignment vertical="center"/>
    </xf>
    <xf numFmtId="2" fontId="15" fillId="0" borderId="48" xfId="0" applyNumberFormat="1" applyFont="1" applyFill="1" applyBorder="1" applyAlignment="1">
      <alignment vertical="center"/>
    </xf>
    <xf numFmtId="2" fontId="11" fillId="2" borderId="69" xfId="0" applyNumberFormat="1" applyFont="1" applyFill="1" applyBorder="1" applyAlignment="1">
      <alignment vertical="center"/>
    </xf>
    <xf numFmtId="2" fontId="11" fillId="2" borderId="48" xfId="0" applyNumberFormat="1" applyFont="1" applyFill="1" applyBorder="1" applyAlignment="1">
      <alignment vertical="center"/>
    </xf>
    <xf numFmtId="2" fontId="11" fillId="6" borderId="2" xfId="0" applyNumberFormat="1" applyFont="1" applyFill="1" applyBorder="1" applyAlignment="1">
      <alignment horizontal="right" vertical="center"/>
    </xf>
    <xf numFmtId="2" fontId="11" fillId="6" borderId="17" xfId="0" applyNumberFormat="1" applyFont="1" applyFill="1" applyBorder="1" applyAlignment="1">
      <alignment horizontal="right" vertical="center"/>
    </xf>
    <xf numFmtId="2" fontId="11" fillId="6" borderId="3" xfId="0" applyNumberFormat="1" applyFont="1" applyFill="1" applyBorder="1" applyAlignment="1">
      <alignment horizontal="right" vertical="center"/>
    </xf>
    <xf numFmtId="2" fontId="15" fillId="6" borderId="54" xfId="0" applyNumberFormat="1" applyFont="1" applyFill="1" applyBorder="1" applyAlignment="1">
      <alignment horizontal="right" vertical="center"/>
    </xf>
    <xf numFmtId="2" fontId="15" fillId="0" borderId="54" xfId="0" applyNumberFormat="1" applyFont="1" applyFill="1" applyBorder="1" applyAlignment="1">
      <alignment horizontal="right" vertical="center"/>
    </xf>
    <xf numFmtId="2" fontId="15" fillId="6" borderId="14" xfId="0" applyNumberFormat="1" applyFont="1" applyFill="1" applyBorder="1" applyAlignment="1">
      <alignment horizontal="right" vertical="center"/>
    </xf>
    <xf numFmtId="2" fontId="11" fillId="4" borderId="33" xfId="0" applyNumberFormat="1" applyFont="1" applyFill="1" applyBorder="1" applyAlignment="1"/>
    <xf numFmtId="2" fontId="11" fillId="4" borderId="1" xfId="0" applyNumberFormat="1" applyFont="1" applyFill="1" applyBorder="1" applyAlignment="1"/>
    <xf numFmtId="2" fontId="11" fillId="4" borderId="3" xfId="0" applyNumberFormat="1" applyFont="1" applyFill="1" applyBorder="1" applyAlignment="1"/>
    <xf numFmtId="2" fontId="11" fillId="9" borderId="2" xfId="0" applyNumberFormat="1" applyFont="1" applyFill="1" applyBorder="1" applyAlignment="1">
      <alignment vertical="center"/>
    </xf>
    <xf numFmtId="2" fontId="15" fillId="2" borderId="1" xfId="0" applyNumberFormat="1" applyFont="1" applyFill="1" applyBorder="1" applyAlignment="1"/>
    <xf numFmtId="2" fontId="15" fillId="2" borderId="5" xfId="0" applyNumberFormat="1" applyFont="1" applyFill="1" applyBorder="1" applyAlignment="1">
      <alignment vertical="center"/>
    </xf>
    <xf numFmtId="2" fontId="15" fillId="0" borderId="61" xfId="0" applyNumberFormat="1" applyFont="1" applyFill="1" applyBorder="1" applyAlignment="1"/>
    <xf numFmtId="2" fontId="15" fillId="6" borderId="1" xfId="0" applyNumberFormat="1" applyFont="1" applyFill="1" applyBorder="1" applyAlignment="1">
      <alignment vertical="center"/>
    </xf>
    <xf numFmtId="2" fontId="15" fillId="0" borderId="0" xfId="0" applyNumberFormat="1" applyFont="1" applyFill="1" applyBorder="1" applyAlignment="1">
      <alignment vertical="center"/>
    </xf>
    <xf numFmtId="2" fontId="15" fillId="0" borderId="61" xfId="0" applyNumberFormat="1" applyFont="1" applyFill="1" applyBorder="1" applyAlignment="1">
      <alignment vertical="center"/>
    </xf>
    <xf numFmtId="2" fontId="15" fillId="6" borderId="61" xfId="0" applyNumberFormat="1" applyFont="1" applyFill="1" applyBorder="1" applyAlignment="1">
      <alignment vertical="center"/>
    </xf>
    <xf numFmtId="2" fontId="15" fillId="0" borderId="11" xfId="0" applyNumberFormat="1" applyFont="1" applyFill="1" applyBorder="1" applyAlignment="1">
      <alignment vertical="center"/>
    </xf>
    <xf numFmtId="182" fontId="11" fillId="2" borderId="33" xfId="0" applyNumberFormat="1" applyFont="1" applyFill="1" applyBorder="1" applyAlignment="1"/>
    <xf numFmtId="2" fontId="11" fillId="6" borderId="9" xfId="0" applyNumberFormat="1" applyFont="1" applyFill="1" applyBorder="1" applyAlignment="1">
      <alignment horizontal="right"/>
    </xf>
    <xf numFmtId="2" fontId="11" fillId="0" borderId="2" xfId="0" applyNumberFormat="1" applyFont="1" applyFill="1" applyBorder="1" applyAlignment="1">
      <alignment horizontal="right" vertical="center"/>
    </xf>
    <xf numFmtId="2" fontId="11" fillId="0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 vertical="center"/>
    </xf>
    <xf numFmtId="2" fontId="15" fillId="2" borderId="58" xfId="0" applyNumberFormat="1" applyFont="1" applyFill="1" applyBorder="1" applyAlignment="1">
      <alignment horizontal="right" vertical="center"/>
    </xf>
    <xf numFmtId="2" fontId="11" fillId="4" borderId="5" xfId="0" applyNumberFormat="1" applyFont="1" applyFill="1" applyBorder="1" applyAlignment="1">
      <alignment vertical="center"/>
    </xf>
    <xf numFmtId="2" fontId="15" fillId="6" borderId="50" xfId="0" applyNumberFormat="1" applyFont="1" applyFill="1" applyBorder="1" applyAlignment="1"/>
    <xf numFmtId="2" fontId="11" fillId="6" borderId="46" xfId="0" applyNumberFormat="1" applyFont="1" applyFill="1" applyBorder="1" applyAlignment="1">
      <alignment horizontal="right" vertical="center"/>
    </xf>
    <xf numFmtId="2" fontId="11" fillId="0" borderId="46" xfId="0" applyNumberFormat="1" applyFont="1" applyFill="1" applyBorder="1" applyAlignment="1">
      <alignment horizontal="right" vertical="center"/>
    </xf>
    <xf numFmtId="2" fontId="11" fillId="6" borderId="51" xfId="0" applyNumberFormat="1" applyFont="1" applyFill="1" applyBorder="1" applyAlignment="1">
      <alignment horizontal="right" vertical="center"/>
    </xf>
    <xf numFmtId="2" fontId="11" fillId="2" borderId="46" xfId="0" applyNumberFormat="1" applyFont="1" applyFill="1" applyBorder="1" applyAlignment="1">
      <alignment horizontal="right" vertical="center"/>
    </xf>
    <xf numFmtId="2" fontId="11" fillId="6" borderId="9" xfId="0" applyNumberFormat="1" applyFont="1" applyFill="1" applyBorder="1" applyAlignment="1">
      <alignment horizontal="right" vertical="center"/>
    </xf>
    <xf numFmtId="2" fontId="15" fillId="6" borderId="49" xfId="0" applyNumberFormat="1" applyFont="1" applyFill="1" applyBorder="1" applyAlignment="1">
      <alignment horizontal="right" vertical="center"/>
    </xf>
    <xf numFmtId="2" fontId="15" fillId="0" borderId="9" xfId="0" applyNumberFormat="1" applyFont="1" applyFill="1" applyBorder="1" applyAlignment="1">
      <alignment horizontal="right" vertical="center"/>
    </xf>
    <xf numFmtId="2" fontId="15" fillId="0" borderId="49" xfId="0" applyNumberFormat="1" applyFont="1" applyFill="1" applyBorder="1" applyAlignment="1">
      <alignment horizontal="right" vertical="center"/>
    </xf>
    <xf numFmtId="2" fontId="15" fillId="6" borderId="50" xfId="0" applyNumberFormat="1" applyFont="1" applyFill="1" applyBorder="1" applyAlignment="1">
      <alignment horizontal="right" vertical="center"/>
    </xf>
    <xf numFmtId="2" fontId="15" fillId="2" borderId="50" xfId="0" applyNumberFormat="1" applyFont="1" applyFill="1" applyBorder="1" applyAlignment="1">
      <alignment horizontal="right" vertical="center"/>
    </xf>
    <xf numFmtId="182" fontId="11" fillId="0" borderId="1" xfId="0" applyNumberFormat="1" applyFont="1" applyFill="1" applyBorder="1" applyAlignment="1">
      <alignment horizontal="right" vertical="center"/>
    </xf>
    <xf numFmtId="182" fontId="11" fillId="0" borderId="53" xfId="0" applyNumberFormat="1" applyFont="1" applyFill="1" applyBorder="1" applyAlignment="1">
      <alignment horizontal="right" vertical="center"/>
    </xf>
    <xf numFmtId="182" fontId="11" fillId="0" borderId="61" xfId="0" applyNumberFormat="1" applyFont="1" applyFill="1" applyBorder="1" applyAlignment="1">
      <alignment horizontal="right" vertical="center"/>
    </xf>
    <xf numFmtId="182" fontId="11" fillId="0" borderId="6" xfId="0" applyNumberFormat="1" applyFont="1" applyFill="1" applyBorder="1" applyAlignment="1">
      <alignment horizontal="right" vertical="center"/>
    </xf>
    <xf numFmtId="182" fontId="11" fillId="0" borderId="0" xfId="0" applyNumberFormat="1" applyFont="1" applyFill="1" applyBorder="1" applyAlignment="1">
      <alignment horizontal="right" vertical="center"/>
    </xf>
    <xf numFmtId="182" fontId="11" fillId="0" borderId="11" xfId="0" applyNumberFormat="1" applyFont="1" applyFill="1" applyBorder="1" applyAlignment="1">
      <alignment horizontal="right" vertical="center"/>
    </xf>
    <xf numFmtId="182" fontId="11" fillId="2" borderId="2" xfId="0" applyNumberFormat="1" applyFont="1" applyFill="1" applyBorder="1" applyAlignment="1">
      <alignment horizontal="right"/>
    </xf>
    <xf numFmtId="182" fontId="11" fillId="2" borderId="52" xfId="0" applyNumberFormat="1" applyFont="1" applyFill="1" applyBorder="1" applyAlignment="1">
      <alignment horizontal="right"/>
    </xf>
    <xf numFmtId="182" fontId="11" fillId="2" borderId="17" xfId="0" applyNumberFormat="1" applyFont="1" applyFill="1" applyBorder="1" applyAlignment="1">
      <alignment horizontal="right"/>
    </xf>
    <xf numFmtId="182" fontId="11" fillId="2" borderId="8" xfId="0" applyNumberFormat="1" applyFont="1" applyFill="1" applyBorder="1" applyAlignment="1">
      <alignment horizontal="right"/>
    </xf>
    <xf numFmtId="182" fontId="11" fillId="2" borderId="33" xfId="0" applyNumberFormat="1" applyFont="1" applyFill="1" applyBorder="1" applyAlignment="1">
      <alignment horizontal="right"/>
    </xf>
    <xf numFmtId="182" fontId="11" fillId="2" borderId="3" xfId="0" applyNumberFormat="1" applyFont="1" applyFill="1" applyBorder="1" applyAlignment="1">
      <alignment horizontal="right"/>
    </xf>
    <xf numFmtId="2" fontId="11" fillId="4" borderId="4" xfId="0" applyNumberFormat="1" applyFont="1" applyFill="1" applyBorder="1" applyAlignment="1">
      <alignment horizontal="right"/>
    </xf>
    <xf numFmtId="2" fontId="11" fillId="4" borderId="2" xfId="0" applyNumberFormat="1" applyFont="1" applyFill="1" applyBorder="1" applyAlignment="1">
      <alignment horizontal="right"/>
    </xf>
    <xf numFmtId="2" fontId="11" fillId="4" borderId="57" xfId="0" applyNumberFormat="1" applyFont="1" applyFill="1" applyBorder="1" applyAlignment="1">
      <alignment horizontal="right"/>
    </xf>
    <xf numFmtId="2" fontId="11" fillId="4" borderId="15" xfId="0" applyNumberFormat="1" applyFont="1" applyFill="1" applyBorder="1" applyAlignment="1">
      <alignment horizontal="right"/>
    </xf>
    <xf numFmtId="2" fontId="11" fillId="6" borderId="30" xfId="0" applyNumberFormat="1" applyFont="1" applyFill="1" applyBorder="1" applyAlignment="1">
      <alignment horizontal="right" vertical="center"/>
    </xf>
    <xf numFmtId="2" fontId="11" fillId="6" borderId="32" xfId="0" applyNumberFormat="1" applyFont="1" applyFill="1" applyBorder="1" applyAlignment="1">
      <alignment horizontal="right" vertical="center"/>
    </xf>
    <xf numFmtId="2" fontId="11" fillId="2" borderId="11" xfId="0" applyNumberFormat="1" applyFont="1" applyFill="1" applyBorder="1" applyAlignment="1">
      <alignment horizontal="right" vertical="center"/>
    </xf>
    <xf numFmtId="2" fontId="11" fillId="2" borderId="61" xfId="0" applyNumberFormat="1" applyFont="1" applyFill="1" applyBorder="1" applyAlignment="1">
      <alignment horizontal="right" vertical="center"/>
    </xf>
    <xf numFmtId="2" fontId="11" fillId="2" borderId="0" xfId="0" applyNumberFormat="1" applyFont="1" applyFill="1" applyBorder="1" applyAlignment="1">
      <alignment horizontal="right" vertical="center"/>
    </xf>
    <xf numFmtId="2" fontId="11" fillId="6" borderId="13" xfId="0" applyNumberFormat="1" applyFont="1" applyFill="1" applyBorder="1" applyAlignment="1">
      <alignment horizontal="right" vertical="center"/>
    </xf>
    <xf numFmtId="2" fontId="11" fillId="0" borderId="54" xfId="0" applyNumberFormat="1" applyFont="1" applyFill="1" applyBorder="1" applyAlignment="1"/>
    <xf numFmtId="2" fontId="15" fillId="6" borderId="9" xfId="0" applyNumberFormat="1" applyFont="1" applyFill="1" applyBorder="1" applyAlignment="1">
      <alignment horizontal="right" vertical="center"/>
    </xf>
    <xf numFmtId="2" fontId="15" fillId="6" borderId="55" xfId="0" applyNumberFormat="1" applyFont="1" applyFill="1" applyBorder="1" applyAlignment="1">
      <alignment horizontal="right" vertical="center"/>
    </xf>
    <xf numFmtId="2" fontId="15" fillId="6" borderId="12" xfId="0" applyNumberFormat="1" applyFont="1" applyFill="1" applyBorder="1" applyAlignment="1">
      <alignment horizontal="right" vertical="center"/>
    </xf>
    <xf numFmtId="2" fontId="11" fillId="6" borderId="33" xfId="0" applyNumberFormat="1" applyFont="1" applyFill="1" applyBorder="1" applyAlignment="1">
      <alignment vertical="center" wrapText="1"/>
    </xf>
    <xf numFmtId="2" fontId="11" fillId="6" borderId="6" xfId="0" applyNumberFormat="1" applyFont="1" applyFill="1" applyBorder="1" applyAlignment="1">
      <alignment vertical="center" wrapText="1"/>
    </xf>
    <xf numFmtId="2" fontId="11" fillId="6" borderId="47" xfId="0" applyNumberFormat="1" applyFont="1" applyFill="1" applyBorder="1" applyAlignment="1">
      <alignment vertical="center" wrapText="1"/>
    </xf>
    <xf numFmtId="2" fontId="11" fillId="0" borderId="5" xfId="0" applyNumberFormat="1" applyFont="1" applyFill="1" applyBorder="1" applyAlignment="1">
      <alignment vertical="center" wrapText="1"/>
    </xf>
    <xf numFmtId="2" fontId="11" fillId="0" borderId="47" xfId="0" applyNumberFormat="1" applyFont="1" applyFill="1" applyBorder="1" applyAlignment="1">
      <alignment vertical="center" wrapText="1"/>
    </xf>
    <xf numFmtId="2" fontId="11" fillId="0" borderId="6" xfId="0" applyNumberFormat="1" applyFont="1" applyFill="1" applyBorder="1" applyAlignment="1">
      <alignment vertical="center" wrapText="1"/>
    </xf>
    <xf numFmtId="2" fontId="11" fillId="6" borderId="54" xfId="0" applyNumberFormat="1" applyFont="1" applyFill="1" applyBorder="1" applyAlignment="1">
      <alignment vertical="center" wrapText="1"/>
    </xf>
    <xf numFmtId="2" fontId="11" fillId="0" borderId="62" xfId="0" applyNumberFormat="1" applyFont="1" applyFill="1" applyBorder="1" applyAlignment="1">
      <alignment vertical="center" wrapText="1"/>
    </xf>
    <xf numFmtId="2" fontId="11" fillId="2" borderId="30" xfId="0" applyNumberFormat="1" applyFont="1" applyFill="1" applyBorder="1" applyAlignment="1">
      <alignment vertical="center" wrapText="1"/>
    </xf>
    <xf numFmtId="2" fontId="11" fillId="2" borderId="5" xfId="0" applyNumberFormat="1" applyFont="1" applyFill="1" applyBorder="1" applyAlignment="1">
      <alignment vertical="center" wrapText="1"/>
    </xf>
    <xf numFmtId="2" fontId="11" fillId="0" borderId="7" xfId="0" applyNumberFormat="1" applyFont="1" applyFill="1" applyBorder="1" applyAlignment="1">
      <alignment vertical="center" wrapText="1"/>
    </xf>
    <xf numFmtId="2" fontId="11" fillId="0" borderId="54" xfId="0" applyNumberFormat="1" applyFont="1" applyFill="1" applyBorder="1" applyAlignment="1">
      <alignment vertical="center" wrapText="1"/>
    </xf>
    <xf numFmtId="2" fontId="11" fillId="2" borderId="14" xfId="0" applyNumberFormat="1" applyFont="1" applyFill="1" applyBorder="1" applyAlignment="1">
      <alignment vertical="center" wrapText="1"/>
    </xf>
    <xf numFmtId="2" fontId="11" fillId="2" borderId="6" xfId="0" applyNumberFormat="1" applyFont="1" applyFill="1" applyBorder="1" applyAlignment="1">
      <alignment vertical="center" wrapText="1"/>
    </xf>
    <xf numFmtId="2" fontId="11" fillId="6" borderId="14" xfId="0" applyNumberFormat="1" applyFont="1" applyFill="1" applyBorder="1" applyAlignment="1">
      <alignment vertical="center" wrapText="1"/>
    </xf>
    <xf numFmtId="2" fontId="15" fillId="6" borderId="7" xfId="0" applyNumberFormat="1" applyFont="1" applyFill="1" applyBorder="1" applyAlignment="1">
      <alignment vertical="center" wrapText="1"/>
    </xf>
    <xf numFmtId="2" fontId="15" fillId="6" borderId="0" xfId="0" applyNumberFormat="1" applyFont="1" applyFill="1" applyBorder="1" applyAlignment="1">
      <alignment vertical="center" wrapText="1"/>
    </xf>
    <xf numFmtId="2" fontId="15" fillId="0" borderId="1" xfId="0" applyNumberFormat="1" applyFont="1" applyFill="1" applyBorder="1" applyAlignment="1">
      <alignment vertical="center" wrapText="1"/>
    </xf>
    <xf numFmtId="2" fontId="15" fillId="0" borderId="0" xfId="0" applyNumberFormat="1" applyFont="1" applyFill="1" applyBorder="1" applyAlignment="1">
      <alignment vertical="center" wrapText="1"/>
    </xf>
    <xf numFmtId="2" fontId="15" fillId="6" borderId="1" xfId="0" applyNumberFormat="1" applyFont="1" applyFill="1" applyBorder="1" applyAlignment="1">
      <alignment vertical="center" wrapText="1"/>
    </xf>
    <xf numFmtId="2" fontId="15" fillId="0" borderId="7" xfId="0" applyNumberFormat="1" applyFont="1" applyFill="1" applyBorder="1" applyAlignment="1">
      <alignment vertical="center" wrapText="1"/>
    </xf>
    <xf numFmtId="2" fontId="15" fillId="6" borderId="61" xfId="0" applyNumberFormat="1" applyFont="1" applyFill="1" applyBorder="1" applyAlignment="1">
      <alignment vertical="center" wrapText="1"/>
    </xf>
    <xf numFmtId="2" fontId="15" fillId="0" borderId="61" xfId="0" applyNumberFormat="1" applyFont="1" applyFill="1" applyBorder="1" applyAlignment="1">
      <alignment vertical="center" wrapText="1"/>
    </xf>
    <xf numFmtId="2" fontId="15" fillId="6" borderId="46" xfId="0" applyNumberFormat="1" applyFont="1" applyFill="1" applyBorder="1" applyAlignment="1">
      <alignment vertical="center" wrapText="1"/>
    </xf>
    <xf numFmtId="2" fontId="15" fillId="0" borderId="46" xfId="0" applyNumberFormat="1" applyFont="1" applyFill="1" applyBorder="1" applyAlignment="1">
      <alignment vertical="center" wrapText="1"/>
    </xf>
    <xf numFmtId="2" fontId="15" fillId="6" borderId="51" xfId="0" applyNumberFormat="1" applyFont="1" applyFill="1" applyBorder="1" applyAlignment="1">
      <alignment vertical="center" wrapText="1"/>
    </xf>
    <xf numFmtId="2" fontId="15" fillId="0" borderId="51" xfId="0" applyNumberFormat="1" applyFont="1" applyFill="1" applyBorder="1" applyAlignment="1">
      <alignment vertical="center" wrapText="1"/>
    </xf>
    <xf numFmtId="2" fontId="11" fillId="6" borderId="7" xfId="0" applyNumberFormat="1" applyFont="1" applyFill="1" applyBorder="1" applyAlignment="1">
      <alignment vertical="center" wrapText="1"/>
    </xf>
    <xf numFmtId="2" fontId="11" fillId="6" borderId="46" xfId="0" applyNumberFormat="1" applyFont="1" applyFill="1" applyBorder="1" applyAlignment="1">
      <alignment vertical="center" wrapText="1"/>
    </xf>
    <xf numFmtId="2" fontId="11" fillId="0" borderId="46" xfId="0" applyNumberFormat="1" applyFont="1" applyFill="1" applyBorder="1" applyAlignment="1">
      <alignment vertical="center" wrapText="1"/>
    </xf>
    <xf numFmtId="2" fontId="11" fillId="6" borderId="51" xfId="0" applyNumberFormat="1" applyFont="1" applyFill="1" applyBorder="1" applyAlignment="1">
      <alignment vertical="center" wrapText="1"/>
    </xf>
    <xf numFmtId="2" fontId="11" fillId="0" borderId="51" xfId="0" applyNumberFormat="1" applyFont="1" applyFill="1" applyBorder="1" applyAlignment="1">
      <alignment vertical="center" wrapText="1"/>
    </xf>
    <xf numFmtId="2" fontId="11" fillId="6" borderId="9" xfId="0" applyNumberFormat="1" applyFont="1" applyFill="1" applyBorder="1" applyAlignment="1">
      <alignment vertical="center" wrapText="1"/>
    </xf>
    <xf numFmtId="2" fontId="11" fillId="6" borderId="49" xfId="0" applyNumberFormat="1" applyFont="1" applyFill="1" applyBorder="1" applyAlignment="1">
      <alignment vertical="center" wrapText="1"/>
    </xf>
    <xf numFmtId="2" fontId="15" fillId="0" borderId="9" xfId="0" applyNumberFormat="1" applyFont="1" applyFill="1" applyBorder="1" applyAlignment="1">
      <alignment vertical="center" wrapText="1"/>
    </xf>
    <xf numFmtId="2" fontId="15" fillId="0" borderId="49" xfId="0" applyNumberFormat="1" applyFont="1" applyFill="1" applyBorder="1" applyAlignment="1">
      <alignment vertical="center" wrapText="1"/>
    </xf>
    <xf numFmtId="2" fontId="15" fillId="0" borderId="8" xfId="0" applyNumberFormat="1" applyFont="1" applyFill="1" applyBorder="1" applyAlignment="1">
      <alignment vertical="center" wrapText="1"/>
    </xf>
    <xf numFmtId="2" fontId="11" fillId="6" borderId="55" xfId="0" applyNumberFormat="1" applyFont="1" applyFill="1" applyBorder="1" applyAlignment="1">
      <alignment vertical="center" wrapText="1"/>
    </xf>
    <xf numFmtId="2" fontId="15" fillId="0" borderId="55" xfId="0" applyNumberFormat="1" applyFont="1" applyFill="1" applyBorder="1" applyAlignment="1">
      <alignment vertical="center" wrapText="1"/>
    </xf>
    <xf numFmtId="2" fontId="11" fillId="9" borderId="2" xfId="0" applyNumberFormat="1" applyFont="1" applyFill="1" applyBorder="1" applyAlignment="1"/>
    <xf numFmtId="2" fontId="11" fillId="9" borderId="3" xfId="0" applyNumberFormat="1" applyFont="1" applyFill="1" applyBorder="1" applyAlignment="1">
      <alignment horizontal="right"/>
    </xf>
    <xf numFmtId="2" fontId="11" fillId="9" borderId="2" xfId="0" applyNumberFormat="1" applyFont="1" applyFill="1" applyBorder="1" applyAlignment="1">
      <alignment horizontal="right"/>
    </xf>
    <xf numFmtId="2" fontId="11" fillId="9" borderId="33" xfId="0" applyNumberFormat="1" applyFont="1" applyFill="1" applyBorder="1" applyAlignment="1">
      <alignment horizontal="right"/>
    </xf>
    <xf numFmtId="2" fontId="11" fillId="9" borderId="17" xfId="0" applyNumberFormat="1" applyFont="1" applyFill="1" applyBorder="1" applyAlignment="1"/>
    <xf numFmtId="2" fontId="11" fillId="9" borderId="33" xfId="0" applyNumberFormat="1" applyFont="1" applyFill="1" applyBorder="1" applyAlignment="1"/>
    <xf numFmtId="2" fontId="11" fillId="9" borderId="3" xfId="0" applyNumberFormat="1" applyFont="1" applyFill="1" applyBorder="1" applyAlignment="1"/>
    <xf numFmtId="2" fontId="11" fillId="6" borderId="47" xfId="0" applyNumberFormat="1" applyFont="1" applyFill="1" applyBorder="1" applyAlignment="1">
      <alignment horizontal="right"/>
    </xf>
    <xf numFmtId="2" fontId="11" fillId="0" borderId="6" xfId="0" applyNumberFormat="1" applyFont="1" applyFill="1" applyBorder="1" applyAlignment="1">
      <alignment horizontal="right"/>
    </xf>
    <xf numFmtId="2" fontId="11" fillId="0" borderId="47" xfId="0" applyNumberFormat="1" applyFont="1" applyFill="1" applyBorder="1" applyAlignment="1">
      <alignment horizontal="right"/>
    </xf>
    <xf numFmtId="2" fontId="11" fillId="6" borderId="6" xfId="0" applyNumberFormat="1" applyFont="1" applyFill="1" applyBorder="1" applyAlignment="1">
      <alignment horizontal="right"/>
    </xf>
    <xf numFmtId="2" fontId="15" fillId="6" borderId="47" xfId="0" applyNumberFormat="1" applyFont="1" applyFill="1" applyBorder="1" applyAlignment="1">
      <alignment horizontal="right"/>
    </xf>
    <xf numFmtId="2" fontId="15" fillId="0" borderId="6" xfId="0" applyNumberFormat="1" applyFont="1" applyFill="1" applyBorder="1" applyAlignment="1">
      <alignment horizontal="right"/>
    </xf>
    <xf numFmtId="2" fontId="15" fillId="0" borderId="47" xfId="0" applyNumberFormat="1" applyFont="1" applyFill="1" applyBorder="1" applyAlignment="1">
      <alignment horizontal="right"/>
    </xf>
    <xf numFmtId="2" fontId="15" fillId="6" borderId="6" xfId="0" applyNumberFormat="1" applyFont="1" applyFill="1" applyBorder="1" applyAlignment="1">
      <alignment horizontal="right"/>
    </xf>
    <xf numFmtId="2" fontId="11" fillId="6" borderId="33" xfId="0" applyNumberFormat="1" applyFont="1" applyFill="1" applyBorder="1" applyAlignment="1"/>
    <xf numFmtId="2" fontId="11" fillId="6" borderId="17" xfId="0" applyNumberFormat="1" applyFont="1" applyFill="1" applyBorder="1" applyAlignment="1"/>
    <xf numFmtId="2" fontId="11" fillId="6" borderId="3" xfId="0" applyNumberFormat="1" applyFont="1" applyFill="1" applyBorder="1" applyAlignment="1"/>
    <xf numFmtId="2" fontId="11" fillId="2" borderId="13" xfId="0" applyNumberFormat="1" applyFont="1" applyFill="1" applyBorder="1" applyAlignment="1"/>
    <xf numFmtId="2" fontId="15" fillId="6" borderId="12" xfId="0" applyNumberFormat="1" applyFont="1" applyFill="1" applyBorder="1" applyAlignment="1"/>
    <xf numFmtId="2" fontId="11" fillId="0" borderId="1" xfId="0" applyNumberFormat="1" applyFont="1" applyFill="1" applyBorder="1" applyAlignment="1"/>
    <xf numFmtId="2" fontId="11" fillId="2" borderId="1" xfId="0" applyNumberFormat="1" applyFont="1" applyFill="1" applyBorder="1" applyAlignment="1"/>
    <xf numFmtId="2" fontId="11" fillId="0" borderId="6" xfId="0" applyNumberFormat="1" applyFont="1" applyFill="1" applyBorder="1" applyAlignment="1">
      <alignment horizontal="right" vertical="center" wrapText="1"/>
    </xf>
    <xf numFmtId="2" fontId="11" fillId="0" borderId="47" xfId="0" applyNumberFormat="1" applyFont="1" applyFill="1" applyBorder="1" applyAlignment="1">
      <alignment horizontal="right" vertical="center" wrapText="1"/>
    </xf>
    <xf numFmtId="2" fontId="11" fillId="0" borderId="54" xfId="0" applyNumberFormat="1" applyFont="1" applyFill="1" applyBorder="1" applyAlignment="1">
      <alignment horizontal="right" vertical="center" wrapText="1"/>
    </xf>
    <xf numFmtId="2" fontId="11" fillId="0" borderId="14" xfId="0" applyNumberFormat="1" applyFont="1" applyFill="1" applyBorder="1" applyAlignment="1">
      <alignment horizontal="right" vertical="center" wrapText="1"/>
    </xf>
    <xf numFmtId="2" fontId="11" fillId="2" borderId="14" xfId="0" applyNumberFormat="1" applyFont="1" applyFill="1" applyBorder="1" applyAlignment="1">
      <alignment horizontal="right" vertical="center" wrapText="1"/>
    </xf>
    <xf numFmtId="2" fontId="11" fillId="2" borderId="6" xfId="0" applyNumberFormat="1" applyFont="1" applyFill="1" applyBorder="1" applyAlignment="1">
      <alignment horizontal="right" vertical="center" wrapText="1"/>
    </xf>
    <xf numFmtId="2" fontId="11" fillId="6" borderId="8" xfId="0" applyNumberFormat="1" applyFont="1" applyFill="1" applyBorder="1" applyAlignment="1"/>
    <xf numFmtId="2" fontId="11" fillId="6" borderId="69" xfId="0" applyNumberFormat="1" applyFont="1" applyFill="1" applyBorder="1" applyAlignment="1"/>
    <xf numFmtId="2" fontId="11" fillId="2" borderId="44" xfId="0" applyNumberFormat="1" applyFont="1" applyFill="1" applyBorder="1" applyAlignment="1"/>
    <xf numFmtId="2" fontId="11" fillId="2" borderId="8" xfId="0" applyNumberFormat="1" applyFont="1" applyFill="1" applyBorder="1" applyAlignment="1"/>
    <xf numFmtId="2" fontId="11" fillId="6" borderId="5" xfId="0" applyNumberFormat="1" applyFont="1" applyFill="1" applyBorder="1" applyAlignment="1">
      <alignment vertical="center"/>
    </xf>
    <xf numFmtId="2" fontId="11" fillId="0" borderId="5" xfId="0" applyNumberFormat="1" applyFont="1" applyFill="1" applyBorder="1" applyAlignment="1">
      <alignment vertical="center"/>
    </xf>
    <xf numFmtId="2" fontId="11" fillId="2" borderId="5" xfId="0" applyNumberFormat="1" applyFont="1" applyFill="1" applyBorder="1" applyAlignment="1">
      <alignment vertical="center"/>
    </xf>
    <xf numFmtId="2" fontId="11" fillId="6" borderId="6" xfId="0" applyNumberFormat="1" applyFont="1" applyFill="1" applyBorder="1" applyAlignment="1">
      <alignment vertical="center"/>
    </xf>
    <xf numFmtId="2" fontId="11" fillId="0" borderId="6" xfId="0" applyNumberFormat="1" applyFont="1" applyFill="1" applyBorder="1" applyAlignment="1">
      <alignment vertical="center"/>
    </xf>
    <xf numFmtId="2" fontId="11" fillId="2" borderId="6" xfId="0" applyNumberFormat="1" applyFont="1" applyFill="1" applyBorder="1" applyAlignment="1">
      <alignment vertical="center"/>
    </xf>
    <xf numFmtId="2" fontId="11" fillId="6" borderId="51" xfId="0" applyNumberFormat="1" applyFont="1" applyFill="1" applyBorder="1" applyAlignment="1">
      <alignment vertical="center"/>
    </xf>
    <xf numFmtId="2" fontId="11" fillId="6" borderId="46" xfId="0" applyNumberFormat="1" applyFont="1" applyFill="1" applyBorder="1" applyAlignment="1">
      <alignment vertical="center"/>
    </xf>
    <xf numFmtId="2" fontId="11" fillId="2" borderId="10" xfId="0" applyNumberFormat="1" applyFont="1" applyFill="1" applyBorder="1" applyAlignment="1">
      <alignment vertical="center"/>
    </xf>
    <xf numFmtId="2" fontId="11" fillId="0" borderId="8" xfId="0" applyNumberFormat="1" applyFont="1" applyFill="1" applyBorder="1" applyAlignment="1">
      <alignment vertical="center"/>
    </xf>
    <xf numFmtId="2" fontId="11" fillId="2" borderId="44" xfId="0" applyNumberFormat="1" applyFont="1" applyFill="1" applyBorder="1" applyAlignment="1">
      <alignment vertical="center"/>
    </xf>
    <xf numFmtId="2" fontId="11" fillId="6" borderId="69" xfId="0" applyNumberFormat="1" applyFont="1" applyFill="1" applyBorder="1" applyAlignment="1">
      <alignment vertical="center"/>
    </xf>
    <xf numFmtId="2" fontId="15" fillId="2" borderId="30" xfId="0" applyNumberFormat="1" applyFont="1" applyFill="1" applyBorder="1" applyAlignment="1">
      <alignment horizontal="right" vertical="center"/>
    </xf>
    <xf numFmtId="2" fontId="15" fillId="2" borderId="5" xfId="0" applyNumberFormat="1" applyFont="1" applyFill="1" applyBorder="1" applyAlignment="1">
      <alignment horizontal="right" vertical="center"/>
    </xf>
    <xf numFmtId="2" fontId="11" fillId="2" borderId="13" xfId="0" applyNumberFormat="1" applyFont="1" applyFill="1" applyBorder="1" applyAlignment="1">
      <alignment vertical="center"/>
    </xf>
    <xf numFmtId="2" fontId="11" fillId="2" borderId="7" xfId="0" applyNumberFormat="1" applyFont="1" applyFill="1" applyBorder="1" applyAlignment="1">
      <alignment vertical="center"/>
    </xf>
    <xf numFmtId="182" fontId="11" fillId="6" borderId="13" xfId="0" applyNumberFormat="1" applyFont="1" applyFill="1" applyBorder="1" applyAlignment="1"/>
    <xf numFmtId="2" fontId="11" fillId="6" borderId="62" xfId="0" applyNumberFormat="1" applyFont="1" applyFill="1" applyBorder="1" applyAlignment="1"/>
    <xf numFmtId="2" fontId="11" fillId="6" borderId="30" xfId="0" applyNumberFormat="1" applyFont="1" applyFill="1" applyBorder="1" applyAlignment="1"/>
    <xf numFmtId="2" fontId="11" fillId="2" borderId="30" xfId="0" applyNumberFormat="1" applyFont="1" applyFill="1" applyBorder="1" applyAlignment="1"/>
    <xf numFmtId="2" fontId="15" fillId="6" borderId="46" xfId="0" applyNumberFormat="1" applyFont="1" applyFill="1" applyBorder="1" applyAlignment="1">
      <alignment horizontal="right" vertical="center"/>
    </xf>
    <xf numFmtId="2" fontId="15" fillId="0" borderId="46" xfId="0" applyNumberFormat="1" applyFont="1" applyFill="1" applyBorder="1" applyAlignment="1">
      <alignment horizontal="right" vertical="center"/>
    </xf>
    <xf numFmtId="2" fontId="11" fillId="2" borderId="44" xfId="0" applyNumberFormat="1" applyFont="1" applyFill="1" applyBorder="1" applyAlignment="1">
      <alignment horizontal="right" vertical="center"/>
    </xf>
    <xf numFmtId="49" fontId="11" fillId="8" borderId="31" xfId="0" applyNumberFormat="1" applyFont="1" applyFill="1" applyBorder="1" applyAlignment="1">
      <alignment horizontal="center" vertical="center" wrapText="1"/>
    </xf>
    <xf numFmtId="49" fontId="11" fillId="8" borderId="28" xfId="0" applyNumberFormat="1" applyFont="1" applyFill="1" applyBorder="1" applyAlignment="1">
      <alignment horizontal="center" vertical="center" wrapText="1"/>
    </xf>
    <xf numFmtId="0" fontId="32" fillId="6" borderId="2" xfId="0" applyFont="1" applyFill="1" applyBorder="1" applyAlignment="1">
      <alignment wrapText="1"/>
    </xf>
    <xf numFmtId="0" fontId="11" fillId="6" borderId="17" xfId="0" applyFont="1" applyFill="1" applyBorder="1" applyAlignment="1">
      <alignment horizontal="center"/>
    </xf>
    <xf numFmtId="0" fontId="15" fillId="6" borderId="9" xfId="0" applyFont="1" applyFill="1" applyBorder="1" applyAlignment="1">
      <alignment wrapText="1"/>
    </xf>
    <xf numFmtId="49" fontId="11" fillId="6" borderId="17" xfId="0" applyNumberFormat="1" applyFont="1" applyFill="1" applyBorder="1" applyAlignment="1">
      <alignment horizontal="center"/>
    </xf>
    <xf numFmtId="0" fontId="11" fillId="6" borderId="55" xfId="0" applyFont="1" applyFill="1" applyBorder="1" applyAlignment="1">
      <alignment horizontal="center" vertical="center"/>
    </xf>
    <xf numFmtId="49" fontId="11" fillId="6" borderId="55" xfId="0" applyNumberFormat="1" applyFont="1" applyFill="1" applyBorder="1" applyAlignment="1">
      <alignment horizontal="center" vertical="center"/>
    </xf>
    <xf numFmtId="0" fontId="11" fillId="0" borderId="55" xfId="0" applyFont="1" applyBorder="1" applyAlignment="1">
      <alignment horizontal="center" vertical="center" wrapText="1"/>
    </xf>
    <xf numFmtId="0" fontId="11" fillId="0" borderId="54" xfId="0" applyFont="1" applyBorder="1" applyAlignment="1">
      <alignment horizontal="center" vertical="center"/>
    </xf>
    <xf numFmtId="49" fontId="11" fillId="0" borderId="54" xfId="0" applyNumberFormat="1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 wrapText="1"/>
    </xf>
    <xf numFmtId="49" fontId="11" fillId="0" borderId="51" xfId="0" applyNumberFormat="1" applyFont="1" applyBorder="1" applyAlignment="1">
      <alignment horizontal="center" vertical="center"/>
    </xf>
    <xf numFmtId="0" fontId="15" fillId="2" borderId="2" xfId="0" applyFont="1" applyFill="1" applyBorder="1"/>
    <xf numFmtId="2" fontId="11" fillId="4" borderId="12" xfId="0" applyNumberFormat="1" applyFont="1" applyFill="1" applyBorder="1" applyAlignment="1"/>
    <xf numFmtId="2" fontId="15" fillId="2" borderId="13" xfId="0" applyNumberFormat="1" applyFont="1" applyFill="1" applyBorder="1" applyAlignment="1">
      <alignment horizontal="center" vertical="center"/>
    </xf>
    <xf numFmtId="2" fontId="15" fillId="2" borderId="7" xfId="0" applyNumberFormat="1" applyFont="1" applyFill="1" applyBorder="1" applyAlignment="1">
      <alignment horizontal="center" vertical="center"/>
    </xf>
    <xf numFmtId="2" fontId="15" fillId="2" borderId="44" xfId="0" applyNumberFormat="1" applyFont="1" applyFill="1" applyBorder="1" applyAlignment="1">
      <alignment horizontal="center" vertical="center"/>
    </xf>
    <xf numFmtId="2" fontId="15" fillId="2" borderId="8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wrapText="1"/>
    </xf>
    <xf numFmtId="0" fontId="11" fillId="0" borderId="61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wrapText="1"/>
    </xf>
    <xf numFmtId="0" fontId="11" fillId="2" borderId="17" xfId="0" applyFont="1" applyFill="1" applyBorder="1" applyAlignment="1">
      <alignment horizontal="center" vertical="center" wrapText="1"/>
    </xf>
    <xf numFmtId="49" fontId="11" fillId="2" borderId="17" xfId="0" applyNumberFormat="1" applyFont="1" applyFill="1" applyBorder="1" applyAlignment="1">
      <alignment horizontal="center" vertical="center"/>
    </xf>
    <xf numFmtId="49" fontId="21" fillId="2" borderId="17" xfId="0" applyNumberFormat="1" applyFont="1" applyFill="1" applyBorder="1" applyAlignment="1">
      <alignment horizontal="center" vertical="center"/>
    </xf>
    <xf numFmtId="2" fontId="15" fillId="2" borderId="3" xfId="0" applyNumberFormat="1" applyFont="1" applyFill="1" applyBorder="1" applyAlignment="1">
      <alignment horizontal="center" vertical="center"/>
    </xf>
    <xf numFmtId="2" fontId="15" fillId="2" borderId="2" xfId="0" applyNumberFormat="1" applyFont="1" applyFill="1" applyBorder="1" applyAlignment="1">
      <alignment horizontal="center" vertical="center"/>
    </xf>
    <xf numFmtId="0" fontId="11" fillId="0" borderId="54" xfId="0" applyFont="1" applyBorder="1" applyAlignment="1">
      <alignment horizontal="center" vertical="center" wrapText="1"/>
    </xf>
    <xf numFmtId="2" fontId="15" fillId="2" borderId="14" xfId="0" applyNumberFormat="1" applyFont="1" applyFill="1" applyBorder="1" applyAlignment="1">
      <alignment horizontal="center" vertical="center"/>
    </xf>
    <xf numFmtId="2" fontId="15" fillId="2" borderId="6" xfId="0" applyNumberFormat="1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wrapText="1"/>
    </xf>
    <xf numFmtId="0" fontId="11" fillId="6" borderId="17" xfId="0" applyFont="1" applyFill="1" applyBorder="1" applyAlignment="1">
      <alignment horizontal="center" vertical="center" wrapText="1"/>
    </xf>
    <xf numFmtId="49" fontId="11" fillId="6" borderId="17" xfId="0" applyNumberFormat="1" applyFont="1" applyFill="1" applyBorder="1" applyAlignment="1">
      <alignment horizontal="center" vertical="center"/>
    </xf>
    <xf numFmtId="2" fontId="11" fillId="2" borderId="3" xfId="0" applyNumberFormat="1" applyFont="1" applyFill="1" applyBorder="1" applyAlignment="1">
      <alignment horizontal="center" vertical="center"/>
    </xf>
    <xf numFmtId="2" fontId="21" fillId="2" borderId="2" xfId="0" applyNumberFormat="1" applyFont="1" applyFill="1" applyBorder="1" applyAlignment="1">
      <alignment horizontal="center"/>
    </xf>
    <xf numFmtId="0" fontId="11" fillId="6" borderId="2" xfId="0" applyFont="1" applyFill="1" applyBorder="1"/>
    <xf numFmtId="0" fontId="11" fillId="6" borderId="3" xfId="0" applyFont="1" applyFill="1" applyBorder="1" applyAlignment="1">
      <alignment horizontal="center" vertical="center"/>
    </xf>
    <xf numFmtId="0" fontId="11" fillId="6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2" fontId="30" fillId="4" borderId="15" xfId="0" applyNumberFormat="1" applyFont="1" applyFill="1" applyBorder="1" applyAlignment="1">
      <alignment horizontal="right"/>
    </xf>
    <xf numFmtId="2" fontId="30" fillId="4" borderId="4" xfId="0" applyNumberFormat="1" applyFont="1" applyFill="1" applyBorder="1" applyAlignment="1">
      <alignment horizontal="right"/>
    </xf>
    <xf numFmtId="2" fontId="16" fillId="0" borderId="0" xfId="0" applyNumberFormat="1" applyFont="1" applyFill="1" applyBorder="1"/>
    <xf numFmtId="0" fontId="26" fillId="0" borderId="7" xfId="0" applyFont="1" applyFill="1" applyBorder="1" applyAlignment="1">
      <alignment horizontal="left" vertical="center" wrapText="1"/>
    </xf>
    <xf numFmtId="2" fontId="21" fillId="6" borderId="6" xfId="0" applyNumberFormat="1" applyFont="1" applyFill="1" applyBorder="1" applyAlignment="1">
      <alignment horizontal="right" vertical="center"/>
    </xf>
    <xf numFmtId="2" fontId="21" fillId="6" borderId="7" xfId="0" applyNumberFormat="1" applyFont="1" applyFill="1" applyBorder="1" applyAlignment="1">
      <alignment horizontal="right" vertical="center"/>
    </xf>
    <xf numFmtId="2" fontId="21" fillId="6" borderId="9" xfId="0" applyNumberFormat="1" applyFont="1" applyFill="1" applyBorder="1" applyAlignment="1">
      <alignment horizontal="right" vertical="center"/>
    </xf>
    <xf numFmtId="2" fontId="11" fillId="2" borderId="17" xfId="0" applyNumberFormat="1" applyFont="1" applyFill="1" applyBorder="1" applyAlignment="1">
      <alignment horizontal="right" vertical="center"/>
    </xf>
    <xf numFmtId="2" fontId="15" fillId="2" borderId="17" xfId="0" applyNumberFormat="1" applyFont="1" applyFill="1" applyBorder="1" applyAlignment="1">
      <alignment horizontal="right" vertical="center"/>
    </xf>
    <xf numFmtId="2" fontId="11" fillId="2" borderId="3" xfId="0" applyNumberFormat="1" applyFont="1" applyFill="1" applyBorder="1" applyAlignment="1">
      <alignment horizontal="right" vertical="center"/>
    </xf>
    <xf numFmtId="182" fontId="15" fillId="2" borderId="2" xfId="0" applyNumberFormat="1" applyFont="1" applyFill="1" applyBorder="1" applyAlignment="1">
      <alignment horizontal="right"/>
    </xf>
    <xf numFmtId="182" fontId="15" fillId="2" borderId="17" xfId="0" applyNumberFormat="1" applyFont="1" applyFill="1" applyBorder="1" applyAlignment="1">
      <alignment horizontal="right"/>
    </xf>
    <xf numFmtId="182" fontId="15" fillId="2" borderId="3" xfId="0" applyNumberFormat="1" applyFont="1" applyFill="1" applyBorder="1" applyAlignment="1">
      <alignment horizontal="right"/>
    </xf>
    <xf numFmtId="0" fontId="11" fillId="0" borderId="16" xfId="0" applyFont="1" applyFill="1" applyBorder="1" applyAlignment="1">
      <alignment horizontal="center"/>
    </xf>
    <xf numFmtId="0" fontId="11" fillId="0" borderId="12" xfId="0" applyFont="1" applyFill="1" applyBorder="1" applyAlignment="1">
      <alignment wrapText="1"/>
    </xf>
    <xf numFmtId="2" fontId="11" fillId="2" borderId="16" xfId="0" applyNumberFormat="1" applyFont="1" applyFill="1" applyBorder="1" applyAlignment="1">
      <alignment horizontal="right" vertical="center"/>
    </xf>
    <xf numFmtId="2" fontId="11" fillId="2" borderId="10" xfId="0" applyNumberFormat="1" applyFont="1" applyFill="1" applyBorder="1" applyAlignment="1">
      <alignment horizontal="right" vertical="center"/>
    </xf>
    <xf numFmtId="2" fontId="21" fillId="6" borderId="2" xfId="0" applyNumberFormat="1" applyFont="1" applyFill="1" applyBorder="1" applyAlignment="1">
      <alignment horizontal="right" vertical="center"/>
    </xf>
    <xf numFmtId="49" fontId="15" fillId="0" borderId="64" xfId="0" applyNumberFormat="1" applyFont="1" applyFill="1" applyBorder="1" applyAlignment="1">
      <alignment horizontal="center"/>
    </xf>
    <xf numFmtId="49" fontId="11" fillId="2" borderId="52" xfId="0" applyNumberFormat="1" applyFont="1" applyFill="1" applyBorder="1" applyAlignment="1">
      <alignment horizontal="center"/>
    </xf>
    <xf numFmtId="0" fontId="11" fillId="2" borderId="52" xfId="0" applyFont="1" applyFill="1" applyBorder="1" applyAlignment="1">
      <alignment horizontal="center"/>
    </xf>
    <xf numFmtId="49" fontId="11" fillId="0" borderId="37" xfId="0" applyNumberFormat="1" applyFont="1" applyFill="1" applyBorder="1" applyAlignment="1">
      <alignment horizontal="center"/>
    </xf>
    <xf numFmtId="49" fontId="11" fillId="2" borderId="23" xfId="0" applyNumberFormat="1" applyFont="1" applyFill="1" applyBorder="1" applyAlignment="1">
      <alignment horizontal="center"/>
    </xf>
    <xf numFmtId="49" fontId="30" fillId="6" borderId="19" xfId="0" applyNumberFormat="1" applyFont="1" applyFill="1" applyBorder="1" applyAlignment="1">
      <alignment horizontal="right" vertical="center"/>
    </xf>
    <xf numFmtId="49" fontId="11" fillId="0" borderId="23" xfId="0" applyNumberFormat="1" applyFont="1" applyFill="1" applyBorder="1" applyAlignment="1">
      <alignment horizontal="right" vertical="center"/>
    </xf>
    <xf numFmtId="49" fontId="30" fillId="6" borderId="21" xfId="0" applyNumberFormat="1" applyFont="1" applyFill="1" applyBorder="1" applyAlignment="1">
      <alignment horizontal="center" vertical="center"/>
    </xf>
    <xf numFmtId="49" fontId="30" fillId="6" borderId="20" xfId="0" applyNumberFormat="1" applyFont="1" applyFill="1" applyBorder="1" applyAlignment="1">
      <alignment horizontal="right" vertical="center"/>
    </xf>
    <xf numFmtId="49" fontId="11" fillId="0" borderId="24" xfId="0" applyNumberFormat="1" applyFont="1" applyFill="1" applyBorder="1" applyAlignment="1">
      <alignment horizontal="right" vertical="center"/>
    </xf>
    <xf numFmtId="2" fontId="21" fillId="6" borderId="1" xfId="0" applyNumberFormat="1" applyFont="1" applyFill="1" applyBorder="1" applyAlignment="1">
      <alignment horizontal="right" vertical="center"/>
    </xf>
    <xf numFmtId="2" fontId="15" fillId="0" borderId="12" xfId="0" applyNumberFormat="1" applyFont="1" applyFill="1" applyBorder="1" applyAlignment="1">
      <alignment horizontal="right" vertical="center"/>
    </xf>
    <xf numFmtId="2" fontId="31" fillId="0" borderId="48" xfId="0" applyNumberFormat="1" applyFont="1" applyFill="1" applyBorder="1" applyAlignment="1"/>
    <xf numFmtId="2" fontId="31" fillId="0" borderId="10" xfId="0" applyNumberFormat="1" applyFont="1" applyFill="1" applyBorder="1" applyAlignment="1">
      <alignment horizontal="right" vertical="center"/>
    </xf>
    <xf numFmtId="2" fontId="31" fillId="0" borderId="58" xfId="0" applyNumberFormat="1" applyFont="1" applyFill="1" applyBorder="1" applyAlignment="1">
      <alignment horizontal="right" vertical="center"/>
    </xf>
    <xf numFmtId="2" fontId="16" fillId="0" borderId="0" xfId="0" applyNumberFormat="1" applyFont="1" applyFill="1" applyBorder="1" applyAlignment="1"/>
    <xf numFmtId="2" fontId="11" fillId="6" borderId="6" xfId="0" applyNumberFormat="1" applyFont="1" applyFill="1" applyBorder="1" applyAlignment="1">
      <alignment horizontal="center" vertical="center"/>
    </xf>
    <xf numFmtId="0" fontId="11" fillId="0" borderId="6" xfId="0" applyFont="1" applyBorder="1" applyAlignment="1">
      <alignment wrapText="1"/>
    </xf>
    <xf numFmtId="0" fontId="11" fillId="0" borderId="47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5" fillId="0" borderId="8" xfId="0" applyFont="1" applyBorder="1" applyAlignment="1">
      <alignment wrapText="1"/>
    </xf>
    <xf numFmtId="0" fontId="15" fillId="0" borderId="48" xfId="0" applyFont="1" applyBorder="1" applyAlignment="1">
      <alignment horizontal="center" vertical="center"/>
    </xf>
    <xf numFmtId="49" fontId="11" fillId="0" borderId="42" xfId="0" applyNumberFormat="1" applyFont="1" applyFill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49" fontId="11" fillId="2" borderId="56" xfId="0" applyNumberFormat="1" applyFont="1" applyFill="1" applyBorder="1" applyAlignment="1">
      <alignment horizontal="center" vertical="center"/>
    </xf>
    <xf numFmtId="0" fontId="15" fillId="6" borderId="8" xfId="0" applyFont="1" applyFill="1" applyBorder="1" applyAlignment="1">
      <alignment horizontal="center" vertical="center"/>
    </xf>
    <xf numFmtId="2" fontId="11" fillId="6" borderId="48" xfId="0" applyNumberFormat="1" applyFont="1" applyFill="1" applyBorder="1" applyAlignment="1">
      <alignment vertical="center"/>
    </xf>
    <xf numFmtId="2" fontId="11" fillId="6" borderId="44" xfId="0" applyNumberFormat="1" applyFont="1" applyFill="1" applyBorder="1" applyAlignment="1">
      <alignment vertical="center"/>
    </xf>
    <xf numFmtId="0" fontId="11" fillId="6" borderId="33" xfId="0" applyFont="1" applyFill="1" applyBorder="1" applyAlignment="1">
      <alignment horizontal="center" vertical="center"/>
    </xf>
    <xf numFmtId="0" fontId="11" fillId="6" borderId="22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/>
    </xf>
    <xf numFmtId="2" fontId="3" fillId="6" borderId="10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2" fontId="3" fillId="2" borderId="10" xfId="0" applyNumberFormat="1" applyFont="1" applyFill="1" applyBorder="1" applyAlignment="1">
      <alignment horizontal="center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58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/>
    <xf numFmtId="2" fontId="1" fillId="0" borderId="0" xfId="0" applyNumberFormat="1" applyFont="1" applyFill="1" applyBorder="1"/>
    <xf numFmtId="2" fontId="9" fillId="0" borderId="0" xfId="0" applyNumberFormat="1" applyFont="1" applyFill="1" applyBorder="1"/>
    <xf numFmtId="2" fontId="11" fillId="6" borderId="10" xfId="0" applyNumberFormat="1" applyFont="1" applyFill="1" applyBorder="1" applyAlignment="1"/>
    <xf numFmtId="182" fontId="15" fillId="6" borderId="13" xfId="0" applyNumberFormat="1" applyFont="1" applyFill="1" applyBorder="1" applyAlignment="1"/>
    <xf numFmtId="0" fontId="15" fillId="0" borderId="5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 wrapText="1"/>
    </xf>
    <xf numFmtId="49" fontId="15" fillId="0" borderId="66" xfId="0" applyNumberFormat="1" applyFont="1" applyFill="1" applyBorder="1" applyAlignment="1">
      <alignment horizontal="center" vertical="center"/>
    </xf>
    <xf numFmtId="49" fontId="15" fillId="0" borderId="43" xfId="0" applyNumberFormat="1" applyFont="1" applyFill="1" applyBorder="1" applyAlignment="1">
      <alignment horizontal="center" vertical="center"/>
    </xf>
    <xf numFmtId="0" fontId="11" fillId="0" borderId="3" xfId="0" applyFont="1" applyFill="1" applyBorder="1"/>
    <xf numFmtId="0" fontId="11" fillId="8" borderId="2" xfId="0" applyFont="1" applyFill="1" applyBorder="1" applyAlignment="1">
      <alignment horizontal="center" vertical="center" wrapText="1"/>
    </xf>
    <xf numFmtId="2" fontId="11" fillId="6" borderId="61" xfId="0" applyNumberFormat="1" applyFont="1" applyFill="1" applyBorder="1" applyAlignment="1">
      <alignment vertical="center"/>
    </xf>
    <xf numFmtId="182" fontId="11" fillId="6" borderId="14" xfId="0" applyNumberFormat="1" applyFont="1" applyFill="1" applyBorder="1" applyAlignment="1"/>
    <xf numFmtId="182" fontId="15" fillId="0" borderId="6" xfId="0" applyNumberFormat="1" applyFont="1" applyFill="1" applyBorder="1" applyAlignment="1"/>
    <xf numFmtId="182" fontId="11" fillId="6" borderId="44" xfId="0" applyNumberFormat="1" applyFont="1" applyFill="1" applyBorder="1" applyAlignment="1"/>
    <xf numFmtId="182" fontId="15" fillId="0" borderId="8" xfId="0" applyNumberFormat="1" applyFont="1" applyFill="1" applyBorder="1" applyAlignment="1"/>
    <xf numFmtId="2" fontId="15" fillId="0" borderId="47" xfId="0" applyNumberFormat="1" applyFont="1" applyFill="1" applyBorder="1" applyAlignment="1">
      <alignment vertical="center" wrapText="1"/>
    </xf>
    <xf numFmtId="2" fontId="15" fillId="0" borderId="6" xfId="0" applyNumberFormat="1" applyFont="1" applyFill="1" applyBorder="1" applyAlignment="1">
      <alignment vertical="center" wrapText="1"/>
    </xf>
    <xf numFmtId="2" fontId="15" fillId="0" borderId="54" xfId="0" applyNumberFormat="1" applyFont="1" applyFill="1" applyBorder="1" applyAlignment="1">
      <alignment vertical="center" wrapText="1"/>
    </xf>
    <xf numFmtId="2" fontId="15" fillId="0" borderId="14" xfId="0" applyNumberFormat="1" applyFont="1" applyFill="1" applyBorder="1" applyAlignment="1">
      <alignment vertical="center" wrapText="1"/>
    </xf>
    <xf numFmtId="49" fontId="30" fillId="6" borderId="39" xfId="0" applyNumberFormat="1" applyFont="1" applyFill="1" applyBorder="1" applyAlignment="1">
      <alignment horizontal="center" vertical="center"/>
    </xf>
    <xf numFmtId="49" fontId="11" fillId="0" borderId="28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2" fontId="11" fillId="6" borderId="10" xfId="0" applyNumberFormat="1" applyFont="1" applyFill="1" applyBorder="1" applyAlignment="1">
      <alignment horizontal="right" vertical="center"/>
    </xf>
    <xf numFmtId="2" fontId="11" fillId="6" borderId="58" xfId="0" applyNumberFormat="1" applyFont="1" applyFill="1" applyBorder="1" applyAlignment="1">
      <alignment horizontal="right" vertical="center"/>
    </xf>
    <xf numFmtId="2" fontId="11" fillId="6" borderId="16" xfId="0" applyNumberFormat="1" applyFont="1" applyFill="1" applyBorder="1" applyAlignment="1">
      <alignment horizontal="right" vertical="center"/>
    </xf>
    <xf numFmtId="0" fontId="15" fillId="0" borderId="14" xfId="1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center" vertical="center"/>
    </xf>
    <xf numFmtId="49" fontId="15" fillId="0" borderId="40" xfId="0" applyNumberFormat="1" applyFont="1" applyFill="1" applyBorder="1" applyAlignment="1">
      <alignment horizontal="center" vertical="center"/>
    </xf>
    <xf numFmtId="49" fontId="15" fillId="0" borderId="35" xfId="0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2" fontId="11" fillId="6" borderId="11" xfId="0" applyNumberFormat="1" applyFont="1" applyFill="1" applyBorder="1" applyAlignment="1">
      <alignment horizontal="right" vertical="center"/>
    </xf>
    <xf numFmtId="2" fontId="11" fillId="6" borderId="61" xfId="0" applyNumberFormat="1" applyFont="1" applyFill="1" applyBorder="1" applyAlignment="1">
      <alignment horizontal="right" vertical="center"/>
    </xf>
    <xf numFmtId="2" fontId="15" fillId="6" borderId="0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2" fontId="15" fillId="6" borderId="61" xfId="0" applyNumberFormat="1" applyFont="1" applyFill="1" applyBorder="1" applyAlignment="1">
      <alignment horizontal="right" vertical="center"/>
    </xf>
    <xf numFmtId="2" fontId="15" fillId="6" borderId="47" xfId="0" applyNumberFormat="1" applyFont="1" applyFill="1" applyBorder="1" applyAlignment="1">
      <alignment horizontal="right" vertical="center"/>
    </xf>
    <xf numFmtId="49" fontId="11" fillId="2" borderId="52" xfId="0" applyNumberFormat="1" applyFont="1" applyFill="1" applyBorder="1" applyAlignment="1">
      <alignment horizontal="center" vertical="center"/>
    </xf>
    <xf numFmtId="2" fontId="15" fillId="0" borderId="55" xfId="0" applyNumberFormat="1" applyFont="1" applyFill="1" applyBorder="1" applyAlignment="1">
      <alignment horizontal="right" vertical="center"/>
    </xf>
    <xf numFmtId="2" fontId="30" fillId="6" borderId="4" xfId="0" applyNumberFormat="1" applyFont="1" applyFill="1" applyBorder="1" applyAlignment="1">
      <alignment vertical="center"/>
    </xf>
    <xf numFmtId="0" fontId="11" fillId="0" borderId="13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2" fontId="15" fillId="6" borderId="54" xfId="0" applyNumberFormat="1" applyFont="1" applyFill="1" applyBorder="1" applyAlignment="1">
      <alignment horizontal="right"/>
    </xf>
    <xf numFmtId="2" fontId="15" fillId="0" borderId="54" xfId="0" applyNumberFormat="1" applyFont="1" applyFill="1" applyBorder="1" applyAlignment="1">
      <alignment horizontal="right"/>
    </xf>
    <xf numFmtId="2" fontId="15" fillId="0" borderId="14" xfId="0" applyNumberFormat="1" applyFont="1" applyFill="1" applyBorder="1" applyAlignment="1">
      <alignment horizontal="right"/>
    </xf>
    <xf numFmtId="2" fontId="15" fillId="6" borderId="7" xfId="0" applyNumberFormat="1" applyFont="1" applyFill="1" applyBorder="1" applyAlignment="1">
      <alignment horizontal="right"/>
    </xf>
    <xf numFmtId="2" fontId="15" fillId="6" borderId="46" xfId="0" applyNumberFormat="1" applyFont="1" applyFill="1" applyBorder="1" applyAlignment="1">
      <alignment horizontal="right"/>
    </xf>
    <xf numFmtId="2" fontId="15" fillId="0" borderId="7" xfId="0" applyNumberFormat="1" applyFont="1" applyFill="1" applyBorder="1" applyAlignment="1">
      <alignment horizontal="right"/>
    </xf>
    <xf numFmtId="2" fontId="15" fillId="0" borderId="46" xfId="0" applyNumberFormat="1" applyFont="1" applyFill="1" applyBorder="1" applyAlignment="1">
      <alignment horizontal="right"/>
    </xf>
    <xf numFmtId="2" fontId="15" fillId="6" borderId="51" xfId="0" applyNumberFormat="1" applyFont="1" applyFill="1" applyBorder="1" applyAlignment="1">
      <alignment horizontal="right"/>
    </xf>
    <xf numFmtId="2" fontId="15" fillId="6" borderId="10" xfId="0" applyNumberFormat="1" applyFont="1" applyFill="1" applyBorder="1" applyAlignment="1">
      <alignment horizontal="right"/>
    </xf>
    <xf numFmtId="2" fontId="15" fillId="6" borderId="50" xfId="0" applyNumberFormat="1" applyFont="1" applyFill="1" applyBorder="1" applyAlignment="1">
      <alignment horizontal="right"/>
    </xf>
    <xf numFmtId="2" fontId="15" fillId="0" borderId="10" xfId="0" applyNumberFormat="1" applyFont="1" applyFill="1" applyBorder="1" applyAlignment="1">
      <alignment horizontal="right"/>
    </xf>
    <xf numFmtId="2" fontId="15" fillId="0" borderId="50" xfId="0" applyNumberFormat="1" applyFont="1" applyFill="1" applyBorder="1" applyAlignment="1">
      <alignment horizontal="right"/>
    </xf>
    <xf numFmtId="2" fontId="15" fillId="6" borderId="58" xfId="0" applyNumberFormat="1" applyFont="1" applyFill="1" applyBorder="1" applyAlignment="1">
      <alignment horizontal="right"/>
    </xf>
    <xf numFmtId="2" fontId="15" fillId="0" borderId="58" xfId="0" applyNumberFormat="1" applyFont="1" applyFill="1" applyBorder="1" applyAlignment="1">
      <alignment horizontal="right"/>
    </xf>
    <xf numFmtId="2" fontId="15" fillId="0" borderId="16" xfId="0" applyNumberFormat="1" applyFont="1" applyFill="1" applyBorder="1" applyAlignment="1">
      <alignment horizontal="right"/>
    </xf>
    <xf numFmtId="0" fontId="11" fillId="0" borderId="44" xfId="0" applyFont="1" applyFill="1" applyBorder="1" applyAlignment="1">
      <alignment horizontal="center" vertical="center"/>
    </xf>
    <xf numFmtId="49" fontId="11" fillId="0" borderId="66" xfId="0" applyNumberFormat="1" applyFont="1" applyFill="1" applyBorder="1" applyAlignment="1">
      <alignment horizontal="center" vertical="center"/>
    </xf>
    <xf numFmtId="2" fontId="11" fillId="6" borderId="48" xfId="0" applyNumberFormat="1" applyFont="1" applyFill="1" applyBorder="1" applyAlignment="1">
      <alignment horizontal="right" vertical="center"/>
    </xf>
    <xf numFmtId="2" fontId="11" fillId="6" borderId="69" xfId="0" applyNumberFormat="1" applyFont="1" applyFill="1" applyBorder="1" applyAlignment="1">
      <alignment horizontal="right" vertical="center"/>
    </xf>
    <xf numFmtId="2" fontId="30" fillId="6" borderId="5" xfId="0" applyNumberFormat="1" applyFont="1" applyFill="1" applyBorder="1" applyAlignment="1">
      <alignment horizontal="right" vertical="center"/>
    </xf>
    <xf numFmtId="2" fontId="30" fillId="0" borderId="5" xfId="0" applyNumberFormat="1" applyFont="1" applyFill="1" applyBorder="1" applyAlignment="1">
      <alignment horizontal="right" vertical="center"/>
    </xf>
    <xf numFmtId="0" fontId="15" fillId="2" borderId="36" xfId="0" applyFont="1" applyFill="1" applyBorder="1" applyAlignment="1">
      <alignment horizontal="center" vertical="center"/>
    </xf>
    <xf numFmtId="2" fontId="30" fillId="0" borderId="4" xfId="0" applyNumberFormat="1" applyFont="1" applyFill="1" applyBorder="1" applyAlignment="1">
      <alignment vertical="center"/>
    </xf>
    <xf numFmtId="0" fontId="15" fillId="0" borderId="14" xfId="0" applyFont="1" applyFill="1" applyBorder="1" applyAlignment="1">
      <alignment horizontal="left" vertical="center" wrapText="1"/>
    </xf>
    <xf numFmtId="0" fontId="22" fillId="0" borderId="30" xfId="0" applyFont="1" applyFill="1" applyBorder="1" applyAlignment="1">
      <alignment horizontal="left" vertical="center" wrapText="1"/>
    </xf>
    <xf numFmtId="0" fontId="26" fillId="0" borderId="14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wrapText="1"/>
    </xf>
    <xf numFmtId="0" fontId="11" fillId="0" borderId="11" xfId="0" applyFont="1" applyFill="1" applyBorder="1" applyAlignment="1">
      <alignment wrapText="1"/>
    </xf>
    <xf numFmtId="0" fontId="11" fillId="2" borderId="3" xfId="1" applyFont="1" applyFill="1" applyBorder="1" applyAlignment="1">
      <alignment horizontal="left" vertical="center" wrapText="1"/>
    </xf>
    <xf numFmtId="0" fontId="11" fillId="0" borderId="30" xfId="1" applyFont="1" applyFill="1" applyBorder="1" applyAlignment="1">
      <alignment horizontal="left" vertical="center" wrapText="1"/>
    </xf>
    <xf numFmtId="0" fontId="16" fillId="2" borderId="15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/>
    </xf>
    <xf numFmtId="49" fontId="11" fillId="2" borderId="2" xfId="0" applyNumberFormat="1" applyFont="1" applyFill="1" applyBorder="1" applyAlignment="1">
      <alignment horizontal="center"/>
    </xf>
    <xf numFmtId="49" fontId="11" fillId="2" borderId="60" xfId="0" applyNumberFormat="1" applyFont="1" applyFill="1" applyBorder="1" applyAlignment="1">
      <alignment horizontal="center" vertical="center" wrapText="1"/>
    </xf>
    <xf numFmtId="49" fontId="11" fillId="2" borderId="70" xfId="0" applyNumberFormat="1" applyFont="1" applyFill="1" applyBorder="1" applyAlignment="1">
      <alignment horizontal="center" vertical="center"/>
    </xf>
    <xf numFmtId="0" fontId="15" fillId="2" borderId="59" xfId="0" applyFont="1" applyFill="1" applyBorder="1" applyAlignment="1">
      <alignment horizontal="center" vertical="center"/>
    </xf>
    <xf numFmtId="0" fontId="15" fillId="2" borderId="71" xfId="0" applyFont="1" applyFill="1" applyBorder="1" applyAlignment="1">
      <alignment horizontal="center" vertical="center"/>
    </xf>
    <xf numFmtId="49" fontId="11" fillId="2" borderId="29" xfId="0" applyNumberFormat="1" applyFont="1" applyFill="1" applyBorder="1" applyAlignment="1">
      <alignment horizontal="center" vertical="center"/>
    </xf>
    <xf numFmtId="49" fontId="11" fillId="2" borderId="63" xfId="0" applyNumberFormat="1" applyFont="1" applyFill="1" applyBorder="1" applyAlignment="1">
      <alignment horizontal="center" vertical="center"/>
    </xf>
    <xf numFmtId="0" fontId="11" fillId="2" borderId="59" xfId="0" applyFont="1" applyFill="1" applyBorder="1" applyAlignment="1">
      <alignment horizontal="center"/>
    </xf>
    <xf numFmtId="0" fontId="15" fillId="2" borderId="72" xfId="0" applyFont="1" applyFill="1" applyBorder="1" applyAlignment="1">
      <alignment horizontal="center" vertical="center"/>
    </xf>
    <xf numFmtId="0" fontId="15" fillId="2" borderId="60" xfId="0" applyFont="1" applyFill="1" applyBorder="1" applyAlignment="1">
      <alignment horizontal="center"/>
    </xf>
    <xf numFmtId="49" fontId="11" fillId="2" borderId="60" xfId="0" applyNumberFormat="1" applyFont="1" applyFill="1" applyBorder="1" applyAlignment="1">
      <alignment horizontal="center" vertical="center"/>
    </xf>
    <xf numFmtId="49" fontId="15" fillId="2" borderId="72" xfId="0" applyNumberFormat="1" applyFont="1" applyFill="1" applyBorder="1" applyAlignment="1">
      <alignment horizontal="center" vertical="center"/>
    </xf>
    <xf numFmtId="49" fontId="11" fillId="2" borderId="73" xfId="0" applyNumberFormat="1" applyFont="1" applyFill="1" applyBorder="1" applyAlignment="1">
      <alignment horizontal="center" vertical="center"/>
    </xf>
    <xf numFmtId="0" fontId="11" fillId="2" borderId="74" xfId="0" applyFont="1" applyFill="1" applyBorder="1" applyAlignment="1">
      <alignment horizontal="center"/>
    </xf>
    <xf numFmtId="0" fontId="15" fillId="2" borderId="75" xfId="0" applyFont="1" applyFill="1" applyBorder="1" applyAlignment="1">
      <alignment horizontal="center"/>
    </xf>
    <xf numFmtId="0" fontId="11" fillId="2" borderId="75" xfId="0" applyFont="1" applyFill="1" applyBorder="1" applyAlignment="1">
      <alignment horizontal="center"/>
    </xf>
    <xf numFmtId="0" fontId="15" fillId="2" borderId="76" xfId="0" applyFont="1" applyFill="1" applyBorder="1" applyAlignment="1">
      <alignment horizontal="center"/>
    </xf>
    <xf numFmtId="0" fontId="11" fillId="2" borderId="77" xfId="0" applyFont="1" applyFill="1" applyBorder="1" applyAlignment="1">
      <alignment horizontal="center"/>
    </xf>
    <xf numFmtId="0" fontId="11" fillId="2" borderId="78" xfId="0" applyFont="1" applyFill="1" applyBorder="1" applyAlignment="1">
      <alignment horizontal="center"/>
    </xf>
    <xf numFmtId="0" fontId="15" fillId="2" borderId="79" xfId="0" applyFont="1" applyFill="1" applyBorder="1" applyAlignment="1">
      <alignment horizontal="center"/>
    </xf>
    <xf numFmtId="0" fontId="15" fillId="2" borderId="63" xfId="0" applyFont="1" applyFill="1" applyBorder="1" applyAlignment="1">
      <alignment horizontal="center" vertical="center"/>
    </xf>
    <xf numFmtId="49" fontId="15" fillId="2" borderId="65" xfId="0" applyNumberFormat="1" applyFont="1" applyFill="1" applyBorder="1" applyAlignment="1">
      <alignment horizontal="center" vertical="center"/>
    </xf>
    <xf numFmtId="49" fontId="11" fillId="2" borderId="72" xfId="0" applyNumberFormat="1" applyFont="1" applyFill="1" applyBorder="1" applyAlignment="1">
      <alignment horizontal="center" vertical="center" wrapText="1"/>
    </xf>
    <xf numFmtId="49" fontId="15" fillId="2" borderId="72" xfId="0" applyNumberFormat="1" applyFont="1" applyFill="1" applyBorder="1" applyAlignment="1">
      <alignment horizontal="center" vertical="center" wrapText="1"/>
    </xf>
    <xf numFmtId="49" fontId="11" fillId="2" borderId="80" xfId="0" applyNumberFormat="1" applyFont="1" applyFill="1" applyBorder="1" applyAlignment="1">
      <alignment horizontal="center" vertical="center" wrapText="1"/>
    </xf>
    <xf numFmtId="49" fontId="15" fillId="2" borderId="59" xfId="0" applyNumberFormat="1" applyFont="1" applyFill="1" applyBorder="1" applyAlignment="1">
      <alignment horizontal="center" vertical="center" wrapText="1"/>
    </xf>
    <xf numFmtId="49" fontId="15" fillId="2" borderId="36" xfId="0" applyNumberFormat="1" applyFont="1" applyFill="1" applyBorder="1" applyAlignment="1">
      <alignment horizontal="center" vertical="center" wrapText="1"/>
    </xf>
    <xf numFmtId="49" fontId="15" fillId="2" borderId="72" xfId="0" applyNumberFormat="1" applyFont="1" applyFill="1" applyBorder="1" applyAlignment="1">
      <alignment horizontal="center"/>
    </xf>
    <xf numFmtId="49" fontId="15" fillId="2" borderId="36" xfId="0" applyNumberFormat="1" applyFont="1" applyFill="1" applyBorder="1" applyAlignment="1">
      <alignment horizontal="center"/>
    </xf>
    <xf numFmtId="49" fontId="15" fillId="2" borderId="71" xfId="0" applyNumberFormat="1" applyFont="1" applyFill="1" applyBorder="1" applyAlignment="1">
      <alignment horizontal="center"/>
    </xf>
    <xf numFmtId="49" fontId="15" fillId="2" borderId="70" xfId="0" applyNumberFormat="1" applyFont="1" applyFill="1" applyBorder="1" applyAlignment="1">
      <alignment horizontal="center" vertical="center"/>
    </xf>
    <xf numFmtId="49" fontId="15" fillId="2" borderId="59" xfId="0" applyNumberFormat="1" applyFont="1" applyFill="1" applyBorder="1" applyAlignment="1">
      <alignment horizontal="center"/>
    </xf>
    <xf numFmtId="0" fontId="15" fillId="2" borderId="36" xfId="0" applyFont="1" applyFill="1" applyBorder="1" applyAlignment="1">
      <alignment horizontal="center"/>
    </xf>
    <xf numFmtId="49" fontId="15" fillId="2" borderId="63" xfId="0" applyNumberFormat="1" applyFont="1" applyFill="1" applyBorder="1" applyAlignment="1">
      <alignment horizontal="center" vertical="center"/>
    </xf>
    <xf numFmtId="49" fontId="15" fillId="2" borderId="59" xfId="0" applyNumberFormat="1" applyFont="1" applyFill="1" applyBorder="1" applyAlignment="1">
      <alignment horizontal="center" vertical="center"/>
    </xf>
    <xf numFmtId="49" fontId="11" fillId="2" borderId="65" xfId="0" applyNumberFormat="1" applyFont="1" applyFill="1" applyBorder="1" applyAlignment="1">
      <alignment horizontal="center"/>
    </xf>
    <xf numFmtId="49" fontId="11" fillId="2" borderId="36" xfId="0" applyNumberFormat="1" applyFont="1" applyFill="1" applyBorder="1" applyAlignment="1">
      <alignment horizontal="center" vertical="center"/>
    </xf>
    <xf numFmtId="49" fontId="11" fillId="2" borderId="60" xfId="0" applyNumberFormat="1" applyFont="1" applyFill="1" applyBorder="1" applyAlignment="1">
      <alignment horizontal="center"/>
    </xf>
    <xf numFmtId="0" fontId="11" fillId="2" borderId="72" xfId="0" applyFont="1" applyFill="1" applyBorder="1" applyAlignment="1">
      <alignment horizontal="center"/>
    </xf>
    <xf numFmtId="0" fontId="11" fillId="2" borderId="59" xfId="0" applyFont="1" applyFill="1" applyBorder="1" applyAlignment="1">
      <alignment horizontal="center" vertical="center"/>
    </xf>
    <xf numFmtId="49" fontId="11" fillId="2" borderId="29" xfId="0" applyNumberFormat="1" applyFont="1" applyFill="1" applyBorder="1" applyAlignment="1">
      <alignment horizontal="right" vertical="center"/>
    </xf>
    <xf numFmtId="49" fontId="11" fillId="2" borderId="63" xfId="0" applyNumberFormat="1" applyFont="1" applyFill="1" applyBorder="1" applyAlignment="1">
      <alignment horizontal="right" vertical="center"/>
    </xf>
    <xf numFmtId="0" fontId="15" fillId="2" borderId="72" xfId="0" applyFont="1" applyFill="1" applyBorder="1" applyAlignment="1">
      <alignment horizontal="center"/>
    </xf>
    <xf numFmtId="0" fontId="15" fillId="2" borderId="59" xfId="0" applyFont="1" applyFill="1" applyBorder="1" applyAlignment="1">
      <alignment horizontal="center"/>
    </xf>
    <xf numFmtId="0" fontId="15" fillId="2" borderId="71" xfId="0" applyFont="1" applyFill="1" applyBorder="1" applyAlignment="1">
      <alignment horizontal="center"/>
    </xf>
    <xf numFmtId="0" fontId="11" fillId="2" borderId="80" xfId="0" applyFont="1" applyFill="1" applyBorder="1" applyAlignment="1">
      <alignment horizontal="center" vertical="center"/>
    </xf>
    <xf numFmtId="0" fontId="15" fillId="2" borderId="80" xfId="0" applyFont="1" applyFill="1" applyBorder="1" applyAlignment="1">
      <alignment horizontal="center"/>
    </xf>
    <xf numFmtId="0" fontId="15" fillId="2" borderId="65" xfId="0" applyFont="1" applyFill="1" applyBorder="1" applyAlignment="1">
      <alignment horizontal="center" vertical="center"/>
    </xf>
    <xf numFmtId="0" fontId="11" fillId="2" borderId="72" xfId="0" applyFont="1" applyFill="1" applyBorder="1" applyAlignment="1">
      <alignment horizontal="center" vertical="center"/>
    </xf>
    <xf numFmtId="49" fontId="11" fillId="2" borderId="56" xfId="0" applyNumberFormat="1" applyFont="1" applyFill="1" applyBorder="1" applyAlignment="1">
      <alignment horizontal="center"/>
    </xf>
    <xf numFmtId="49" fontId="11" fillId="2" borderId="32" xfId="0" applyNumberFormat="1" applyFont="1" applyFill="1" applyBorder="1" applyAlignment="1">
      <alignment horizontal="center" vertical="center"/>
    </xf>
    <xf numFmtId="49" fontId="11" fillId="2" borderId="47" xfId="0" applyNumberFormat="1" applyFont="1" applyFill="1" applyBorder="1" applyAlignment="1">
      <alignment horizontal="center" vertical="center"/>
    </xf>
    <xf numFmtId="49" fontId="15" fillId="2" borderId="46" xfId="0" applyNumberFormat="1" applyFont="1" applyFill="1" applyBorder="1" applyAlignment="1">
      <alignment horizontal="center" vertical="center"/>
    </xf>
    <xf numFmtId="49" fontId="11" fillId="2" borderId="47" xfId="0" applyNumberFormat="1" applyFont="1" applyFill="1" applyBorder="1" applyAlignment="1">
      <alignment horizontal="center" vertical="center" wrapText="1"/>
    </xf>
    <xf numFmtId="49" fontId="11" fillId="2" borderId="46" xfId="0" applyNumberFormat="1" applyFont="1" applyFill="1" applyBorder="1" applyAlignment="1">
      <alignment horizontal="center" vertical="center" wrapText="1"/>
    </xf>
    <xf numFmtId="49" fontId="15" fillId="2" borderId="49" xfId="0" applyNumberFormat="1" applyFont="1" applyFill="1" applyBorder="1" applyAlignment="1">
      <alignment horizontal="center" vertical="center" wrapText="1"/>
    </xf>
    <xf numFmtId="0" fontId="15" fillId="2" borderId="46" xfId="0" applyFont="1" applyFill="1" applyBorder="1" applyAlignment="1">
      <alignment horizontal="center"/>
    </xf>
    <xf numFmtId="0" fontId="11" fillId="2" borderId="46" xfId="0" applyFont="1" applyFill="1" applyBorder="1" applyAlignment="1">
      <alignment horizontal="center"/>
    </xf>
    <xf numFmtId="0" fontId="15" fillId="2" borderId="47" xfId="0" applyFont="1" applyFill="1" applyBorder="1" applyAlignment="1">
      <alignment horizontal="center"/>
    </xf>
    <xf numFmtId="0" fontId="11" fillId="2" borderId="47" xfId="0" applyFont="1" applyFill="1" applyBorder="1" applyAlignment="1">
      <alignment horizontal="center"/>
    </xf>
    <xf numFmtId="0" fontId="15" fillId="2" borderId="49" xfId="0" applyFont="1" applyFill="1" applyBorder="1" applyAlignment="1">
      <alignment horizontal="center"/>
    </xf>
    <xf numFmtId="0" fontId="15" fillId="2" borderId="47" xfId="0" applyFont="1" applyFill="1" applyBorder="1" applyAlignment="1">
      <alignment horizontal="center" vertical="center"/>
    </xf>
    <xf numFmtId="0" fontId="15" fillId="2" borderId="49" xfId="0" applyFont="1" applyFill="1" applyBorder="1" applyAlignment="1">
      <alignment horizontal="center" vertical="center"/>
    </xf>
    <xf numFmtId="49" fontId="11" fillId="2" borderId="33" xfId="0" applyNumberFormat="1" applyFont="1" applyFill="1" applyBorder="1" applyAlignment="1">
      <alignment horizontal="center" vertical="center"/>
    </xf>
    <xf numFmtId="49" fontId="15" fillId="2" borderId="46" xfId="0" applyNumberFormat="1" applyFont="1" applyFill="1" applyBorder="1" applyAlignment="1">
      <alignment horizontal="center"/>
    </xf>
    <xf numFmtId="0" fontId="15" fillId="2" borderId="48" xfId="0" applyFont="1" applyFill="1" applyBorder="1" applyAlignment="1">
      <alignment horizontal="center"/>
    </xf>
    <xf numFmtId="0" fontId="15" fillId="2" borderId="50" xfId="0" applyFont="1" applyFill="1" applyBorder="1" applyAlignment="1">
      <alignment horizontal="center"/>
    </xf>
    <xf numFmtId="49" fontId="11" fillId="2" borderId="33" xfId="0" applyNumberFormat="1" applyFont="1" applyFill="1" applyBorder="1" applyAlignment="1">
      <alignment horizontal="center"/>
    </xf>
    <xf numFmtId="49" fontId="11" fillId="2" borderId="32" xfId="0" applyNumberFormat="1" applyFont="1" applyFill="1" applyBorder="1" applyAlignment="1">
      <alignment horizontal="center"/>
    </xf>
    <xf numFmtId="49" fontId="11" fillId="2" borderId="46" xfId="0" applyNumberFormat="1" applyFont="1" applyFill="1" applyBorder="1" applyAlignment="1">
      <alignment horizontal="center"/>
    </xf>
    <xf numFmtId="49" fontId="15" fillId="2" borderId="49" xfId="0" applyNumberFormat="1" applyFont="1" applyFill="1" applyBorder="1" applyAlignment="1">
      <alignment horizontal="center"/>
    </xf>
    <xf numFmtId="49" fontId="11" fillId="2" borderId="33" xfId="0" applyNumberFormat="1" applyFont="1" applyFill="1" applyBorder="1" applyAlignment="1">
      <alignment horizontal="center" vertical="center" wrapText="1"/>
    </xf>
    <xf numFmtId="49" fontId="11" fillId="2" borderId="32" xfId="0" applyNumberFormat="1" applyFont="1" applyFill="1" applyBorder="1" applyAlignment="1">
      <alignment horizontal="center" vertical="center" wrapText="1"/>
    </xf>
    <xf numFmtId="49" fontId="11" fillId="2" borderId="47" xfId="0" applyNumberFormat="1" applyFont="1" applyFill="1" applyBorder="1" applyAlignment="1">
      <alignment horizontal="center" vertical="center" wrapText="1"/>
    </xf>
    <xf numFmtId="49" fontId="11" fillId="2" borderId="50" xfId="0" applyNumberFormat="1" applyFont="1" applyFill="1" applyBorder="1" applyAlignment="1">
      <alignment horizontal="center" vertical="center" wrapText="1"/>
    </xf>
    <xf numFmtId="49" fontId="11" fillId="2" borderId="47" xfId="0" applyNumberFormat="1" applyFont="1" applyFill="1" applyBorder="1" applyAlignment="1">
      <alignment horizontal="center"/>
    </xf>
    <xf numFmtId="49" fontId="15" fillId="2" borderId="47" xfId="0" applyNumberFormat="1" applyFont="1" applyFill="1" applyBorder="1" applyAlignment="1">
      <alignment horizontal="center" vertical="center"/>
    </xf>
    <xf numFmtId="49" fontId="11" fillId="2" borderId="62" xfId="0" applyNumberFormat="1" applyFont="1" applyFill="1" applyBorder="1" applyAlignment="1">
      <alignment horizontal="center" vertical="center"/>
    </xf>
    <xf numFmtId="49" fontId="11" fillId="2" borderId="51" xfId="0" applyNumberFormat="1" applyFont="1" applyFill="1" applyBorder="1" applyAlignment="1">
      <alignment horizontal="center"/>
    </xf>
    <xf numFmtId="49" fontId="11" fillId="2" borderId="75" xfId="0" applyNumberFormat="1" applyFont="1" applyFill="1" applyBorder="1" applyAlignment="1">
      <alignment horizontal="center"/>
    </xf>
    <xf numFmtId="49" fontId="15" fillId="2" borderId="76" xfId="0" applyNumberFormat="1" applyFont="1" applyFill="1" applyBorder="1" applyAlignment="1">
      <alignment horizontal="center"/>
    </xf>
    <xf numFmtId="49" fontId="11" fillId="2" borderId="72" xfId="0" applyNumberFormat="1" applyFont="1" applyFill="1" applyBorder="1" applyAlignment="1">
      <alignment horizontal="center"/>
    </xf>
    <xf numFmtId="49" fontId="11" fillId="2" borderId="59" xfId="0" applyNumberFormat="1" applyFont="1" applyFill="1" applyBorder="1" applyAlignment="1">
      <alignment horizontal="center"/>
    </xf>
    <xf numFmtId="0" fontId="11" fillId="2" borderId="72" xfId="0" applyFont="1" applyFill="1" applyBorder="1" applyAlignment="1">
      <alignment horizontal="center"/>
    </xf>
    <xf numFmtId="0" fontId="15" fillId="2" borderId="74" xfId="0" applyFont="1" applyFill="1" applyBorder="1" applyAlignment="1">
      <alignment horizontal="center"/>
    </xf>
    <xf numFmtId="0" fontId="15" fillId="2" borderId="65" xfId="0" applyFont="1" applyFill="1" applyBorder="1" applyAlignment="1">
      <alignment horizontal="center"/>
    </xf>
    <xf numFmtId="49" fontId="11" fillId="2" borderId="48" xfId="0" applyNumberFormat="1" applyFont="1" applyFill="1" applyBorder="1" applyAlignment="1">
      <alignment horizontal="center"/>
    </xf>
    <xf numFmtId="49" fontId="11" fillId="2" borderId="63" xfId="0" applyNumberFormat="1" applyFont="1" applyFill="1" applyBorder="1" applyAlignment="1">
      <alignment horizontal="center"/>
    </xf>
    <xf numFmtId="49" fontId="30" fillId="2" borderId="29" xfId="0" applyNumberFormat="1" applyFont="1" applyFill="1" applyBorder="1" applyAlignment="1">
      <alignment horizontal="right" vertical="center"/>
    </xf>
    <xf numFmtId="49" fontId="30" fillId="2" borderId="29" xfId="0" applyNumberFormat="1" applyFont="1" applyFill="1" applyBorder="1" applyAlignment="1">
      <alignment horizontal="center" vertical="center"/>
    </xf>
    <xf numFmtId="49" fontId="21" fillId="2" borderId="29" xfId="0" applyNumberFormat="1" applyFont="1" applyFill="1" applyBorder="1" applyAlignment="1">
      <alignment horizontal="center" vertical="center"/>
    </xf>
    <xf numFmtId="49" fontId="11" fillId="2" borderId="70" xfId="0" applyNumberFormat="1" applyFont="1" applyFill="1" applyBorder="1" applyAlignment="1">
      <alignment horizontal="center" vertical="center"/>
    </xf>
    <xf numFmtId="49" fontId="11" fillId="2" borderId="72" xfId="0" applyNumberFormat="1" applyFont="1" applyFill="1" applyBorder="1" applyAlignment="1">
      <alignment horizontal="center" vertical="center"/>
    </xf>
    <xf numFmtId="0" fontId="15" fillId="2" borderId="80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center" vertical="center"/>
    </xf>
    <xf numFmtId="49" fontId="11" fillId="2" borderId="49" xfId="0" applyNumberFormat="1" applyFont="1" applyFill="1" applyBorder="1" applyAlignment="1">
      <alignment horizontal="center" vertical="center"/>
    </xf>
    <xf numFmtId="49" fontId="11" fillId="2" borderId="46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 applyBorder="1" applyAlignment="1">
      <alignment horizontal="center" vertical="center"/>
    </xf>
    <xf numFmtId="49" fontId="11" fillId="2" borderId="54" xfId="0" applyNumberFormat="1" applyFont="1" applyFill="1" applyBorder="1" applyAlignment="1">
      <alignment horizontal="center" vertical="center"/>
    </xf>
    <xf numFmtId="49" fontId="11" fillId="2" borderId="51" xfId="0" applyNumberFormat="1" applyFont="1" applyFill="1" applyBorder="1" applyAlignment="1">
      <alignment horizontal="center" vertical="center"/>
    </xf>
    <xf numFmtId="49" fontId="11" fillId="2" borderId="61" xfId="0" applyNumberFormat="1" applyFont="1" applyFill="1" applyBorder="1" applyAlignment="1">
      <alignment horizontal="center" vertical="center"/>
    </xf>
    <xf numFmtId="49" fontId="11" fillId="2" borderId="71" xfId="0" applyNumberFormat="1" applyFont="1" applyFill="1" applyBorder="1" applyAlignment="1">
      <alignment horizontal="center" vertical="center" wrapText="1"/>
    </xf>
    <xf numFmtId="49" fontId="15" fillId="2" borderId="80" xfId="0" applyNumberFormat="1" applyFont="1" applyFill="1" applyBorder="1" applyAlignment="1">
      <alignment horizontal="center" vertical="center" wrapText="1"/>
    </xf>
    <xf numFmtId="49" fontId="15" fillId="2" borderId="71" xfId="0" applyNumberFormat="1" applyFont="1" applyFill="1" applyBorder="1" applyAlignment="1">
      <alignment horizontal="center" vertical="center" wrapText="1"/>
    </xf>
    <xf numFmtId="49" fontId="15" fillId="2" borderId="63" xfId="0" applyNumberFormat="1" applyFont="1" applyFill="1" applyBorder="1" applyAlignment="1">
      <alignment horizontal="center" vertical="center" wrapText="1"/>
    </xf>
    <xf numFmtId="49" fontId="15" fillId="2" borderId="65" xfId="0" applyNumberFormat="1" applyFont="1" applyFill="1" applyBorder="1" applyAlignment="1">
      <alignment horizontal="center" vertical="center" wrapText="1"/>
    </xf>
    <xf numFmtId="0" fontId="15" fillId="2" borderId="29" xfId="0" applyFont="1" applyFill="1" applyBorder="1"/>
    <xf numFmtId="0" fontId="11" fillId="2" borderId="29" xfId="0" applyFont="1" applyFill="1" applyBorder="1"/>
    <xf numFmtId="0" fontId="10" fillId="10" borderId="15" xfId="0" applyFont="1" applyFill="1" applyBorder="1" applyAlignment="1">
      <alignment wrapText="1"/>
    </xf>
    <xf numFmtId="2" fontId="3" fillId="3" borderId="1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6" xfId="0" applyFont="1" applyBorder="1" applyAlignment="1">
      <alignment wrapText="1"/>
    </xf>
    <xf numFmtId="2" fontId="3" fillId="2" borderId="5" xfId="0" applyNumberFormat="1" applyFont="1" applyFill="1" applyBorder="1" applyAlignment="1">
      <alignment horizontal="center" vertical="center"/>
    </xf>
    <xf numFmtId="2" fontId="3" fillId="6" borderId="5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left" vertical="center"/>
    </xf>
    <xf numFmtId="49" fontId="3" fillId="0" borderId="5" xfId="0" applyNumberFormat="1" applyFont="1" applyFill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49" fontId="3" fillId="0" borderId="10" xfId="0" applyNumberFormat="1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2" fontId="30" fillId="6" borderId="7" xfId="0" applyNumberFormat="1" applyFont="1" applyFill="1" applyBorder="1" applyAlignment="1">
      <alignment horizontal="right" vertical="center"/>
    </xf>
    <xf numFmtId="2" fontId="30" fillId="6" borderId="9" xfId="0" applyNumberFormat="1" applyFont="1" applyFill="1" applyBorder="1" applyAlignment="1">
      <alignment horizontal="right" vertical="center"/>
    </xf>
    <xf numFmtId="2" fontId="31" fillId="6" borderId="7" xfId="0" applyNumberFormat="1" applyFont="1" applyFill="1" applyBorder="1" applyAlignment="1">
      <alignment horizontal="right" vertical="center"/>
    </xf>
    <xf numFmtId="2" fontId="30" fillId="6" borderId="10" xfId="0" applyNumberFormat="1" applyFont="1" applyFill="1" applyBorder="1" applyAlignment="1">
      <alignment horizontal="right" vertical="center"/>
    </xf>
    <xf numFmtId="2" fontId="30" fillId="6" borderId="1" xfId="0" applyNumberFormat="1" applyFont="1" applyFill="1" applyBorder="1" applyAlignment="1">
      <alignment horizontal="right" vertical="center"/>
    </xf>
    <xf numFmtId="2" fontId="31" fillId="6" borderId="7" xfId="0" applyNumberFormat="1" applyFont="1" applyFill="1" applyBorder="1" applyAlignment="1"/>
    <xf numFmtId="182" fontId="31" fillId="0" borderId="7" xfId="0" applyNumberFormat="1" applyFont="1" applyFill="1" applyBorder="1" applyAlignment="1"/>
    <xf numFmtId="2" fontId="30" fillId="6" borderId="9" xfId="0" applyNumberFormat="1" applyFont="1" applyFill="1" applyBorder="1" applyAlignment="1"/>
    <xf numFmtId="2" fontId="31" fillId="6" borderId="9" xfId="0" applyNumberFormat="1" applyFont="1" applyFill="1" applyBorder="1" applyAlignment="1"/>
    <xf numFmtId="2" fontId="31" fillId="0" borderId="10" xfId="0" applyNumberFormat="1" applyFont="1" applyFill="1" applyBorder="1" applyAlignment="1"/>
    <xf numFmtId="2" fontId="30" fillId="6" borderId="8" xfId="0" applyNumberFormat="1" applyFont="1" applyFill="1" applyBorder="1" applyAlignment="1">
      <alignment horizontal="right" vertical="center"/>
    </xf>
    <xf numFmtId="2" fontId="31" fillId="6" borderId="10" xfId="0" applyNumberFormat="1" applyFont="1" applyFill="1" applyBorder="1" applyAlignment="1"/>
    <xf numFmtId="2" fontId="11" fillId="4" borderId="56" xfId="0" applyNumberFormat="1" applyFont="1" applyFill="1" applyBorder="1" applyAlignment="1">
      <alignment horizontal="right" vertical="center"/>
    </xf>
    <xf numFmtId="0" fontId="11" fillId="0" borderId="32" xfId="0" applyFont="1" applyFill="1" applyBorder="1" applyAlignment="1">
      <alignment horizontal="center" vertical="center"/>
    </xf>
    <xf numFmtId="0" fontId="11" fillId="6" borderId="15" xfId="0" applyFont="1" applyFill="1" applyBorder="1" applyAlignment="1">
      <alignment wrapText="1"/>
    </xf>
    <xf numFmtId="49" fontId="11" fillId="6" borderId="2" xfId="0" applyNumberFormat="1" applyFont="1" applyFill="1" applyBorder="1" applyAlignment="1">
      <alignment horizontal="right" vertical="center"/>
    </xf>
    <xf numFmtId="2" fontId="11" fillId="6" borderId="21" xfId="0" applyNumberFormat="1" applyFont="1" applyFill="1" applyBorder="1" applyAlignment="1">
      <alignment horizontal="right" vertical="center"/>
    </xf>
    <xf numFmtId="2" fontId="11" fillId="6" borderId="22" xfId="0" applyNumberFormat="1" applyFont="1" applyFill="1" applyBorder="1" applyAlignment="1">
      <alignment horizontal="right" vertical="center"/>
    </xf>
    <xf numFmtId="2" fontId="11" fillId="6" borderId="56" xfId="0" applyNumberFormat="1" applyFont="1" applyFill="1" applyBorder="1" applyAlignment="1">
      <alignment horizontal="right" vertical="center"/>
    </xf>
    <xf numFmtId="2" fontId="11" fillId="2" borderId="56" xfId="0" applyNumberFormat="1" applyFont="1" applyFill="1" applyBorder="1" applyAlignment="1">
      <alignment horizontal="right" vertical="center"/>
    </xf>
    <xf numFmtId="0" fontId="15" fillId="0" borderId="5" xfId="0" applyFont="1" applyFill="1" applyBorder="1" applyAlignment="1">
      <alignment horizontal="left" vertical="center" wrapText="1"/>
    </xf>
    <xf numFmtId="2" fontId="15" fillId="0" borderId="5" xfId="0" applyNumberFormat="1" applyFont="1" applyFill="1" applyBorder="1" applyAlignment="1">
      <alignment horizontal="right" vertical="center"/>
    </xf>
    <xf numFmtId="0" fontId="30" fillId="0" borderId="28" xfId="0" applyFont="1" applyFill="1" applyBorder="1" applyAlignment="1">
      <alignment horizontal="center" vertical="center"/>
    </xf>
    <xf numFmtId="0" fontId="30" fillId="0" borderId="26" xfId="0" applyFont="1" applyFill="1" applyBorder="1" applyAlignment="1">
      <alignment horizontal="center" vertical="center"/>
    </xf>
    <xf numFmtId="49" fontId="30" fillId="0" borderId="26" xfId="0" applyNumberFormat="1" applyFont="1" applyFill="1" applyBorder="1" applyAlignment="1">
      <alignment horizontal="center" vertical="center"/>
    </xf>
    <xf numFmtId="49" fontId="30" fillId="0" borderId="18" xfId="0" applyNumberFormat="1" applyFont="1" applyFill="1" applyBorder="1" applyAlignment="1">
      <alignment horizontal="center" vertical="center"/>
    </xf>
    <xf numFmtId="49" fontId="31" fillId="0" borderId="26" xfId="0" applyNumberFormat="1" applyFont="1" applyFill="1" applyBorder="1" applyAlignment="1">
      <alignment horizontal="center" vertical="center"/>
    </xf>
    <xf numFmtId="49" fontId="31" fillId="0" borderId="28" xfId="0" applyNumberFormat="1" applyFont="1" applyFill="1" applyBorder="1" applyAlignment="1">
      <alignment horizontal="center" vertical="center"/>
    </xf>
    <xf numFmtId="49" fontId="31" fillId="0" borderId="18" xfId="0" applyNumberFormat="1" applyFont="1" applyFill="1" applyBorder="1" applyAlignment="1">
      <alignment horizontal="center" vertical="center"/>
    </xf>
    <xf numFmtId="49" fontId="30" fillId="0" borderId="35" xfId="0" applyNumberFormat="1" applyFont="1" applyFill="1" applyBorder="1" applyAlignment="1">
      <alignment horizontal="center" vertical="center"/>
    </xf>
    <xf numFmtId="49" fontId="30" fillId="2" borderId="22" xfId="0" applyNumberFormat="1" applyFont="1" applyFill="1" applyBorder="1" applyAlignment="1">
      <alignment horizontal="center" vertical="center"/>
    </xf>
    <xf numFmtId="49" fontId="30" fillId="0" borderId="26" xfId="0" applyNumberFormat="1" applyFont="1" applyFill="1" applyBorder="1" applyAlignment="1">
      <alignment horizontal="center"/>
    </xf>
    <xf numFmtId="49" fontId="31" fillId="0" borderId="28" xfId="0" applyNumberFormat="1" applyFont="1" applyFill="1" applyBorder="1" applyAlignment="1">
      <alignment horizontal="center"/>
    </xf>
    <xf numFmtId="49" fontId="30" fillId="0" borderId="28" xfId="0" applyNumberFormat="1" applyFont="1" applyFill="1" applyBorder="1" applyAlignment="1">
      <alignment horizontal="center"/>
    </xf>
    <xf numFmtId="49" fontId="31" fillId="0" borderId="43" xfId="0" applyNumberFormat="1" applyFont="1" applyFill="1" applyBorder="1" applyAlignment="1">
      <alignment horizontal="center"/>
    </xf>
    <xf numFmtId="49" fontId="30" fillId="2" borderId="22" xfId="0" applyNumberFormat="1" applyFont="1" applyFill="1" applyBorder="1" applyAlignment="1">
      <alignment horizontal="center" vertical="center" wrapText="1"/>
    </xf>
    <xf numFmtId="49" fontId="30" fillId="0" borderId="20" xfId="0" applyNumberFormat="1" applyFont="1" applyFill="1" applyBorder="1" applyAlignment="1">
      <alignment horizontal="center"/>
    </xf>
    <xf numFmtId="49" fontId="30" fillId="0" borderId="35" xfId="0" applyNumberFormat="1" applyFont="1" applyFill="1" applyBorder="1" applyAlignment="1">
      <alignment horizontal="center"/>
    </xf>
    <xf numFmtId="49" fontId="31" fillId="0" borderId="18" xfId="0" applyNumberFormat="1" applyFont="1" applyFill="1" applyBorder="1" applyAlignment="1">
      <alignment horizontal="center"/>
    </xf>
    <xf numFmtId="49" fontId="31" fillId="0" borderId="24" xfId="0" applyNumberFormat="1" applyFont="1" applyFill="1" applyBorder="1" applyAlignment="1">
      <alignment horizontal="center" vertical="center"/>
    </xf>
    <xf numFmtId="49" fontId="31" fillId="0" borderId="31" xfId="0" applyNumberFormat="1" applyFont="1" applyFill="1" applyBorder="1" applyAlignment="1">
      <alignment horizontal="center" vertical="center"/>
    </xf>
    <xf numFmtId="49" fontId="30" fillId="4" borderId="22" xfId="0" applyNumberFormat="1" applyFont="1" applyFill="1" applyBorder="1" applyAlignment="1">
      <alignment horizontal="center"/>
    </xf>
    <xf numFmtId="49" fontId="30" fillId="0" borderId="22" xfId="0" applyNumberFormat="1" applyFont="1" applyFill="1" applyBorder="1" applyAlignment="1">
      <alignment horizontal="center"/>
    </xf>
    <xf numFmtId="49" fontId="30" fillId="9" borderId="22" xfId="0" applyNumberFormat="1" applyFont="1" applyFill="1" applyBorder="1" applyAlignment="1">
      <alignment horizontal="center" vertical="center"/>
    </xf>
    <xf numFmtId="49" fontId="31" fillId="0" borderId="26" xfId="0" applyNumberFormat="1" applyFont="1" applyFill="1" applyBorder="1" applyAlignment="1">
      <alignment horizontal="center"/>
    </xf>
    <xf numFmtId="49" fontId="31" fillId="0" borderId="35" xfId="0" applyNumberFormat="1" applyFont="1" applyFill="1" applyBorder="1" applyAlignment="1">
      <alignment horizontal="center"/>
    </xf>
    <xf numFmtId="49" fontId="30" fillId="4" borderId="20" xfId="0" applyNumberFormat="1" applyFont="1" applyFill="1" applyBorder="1" applyAlignment="1">
      <alignment horizontal="center" vertical="center"/>
    </xf>
    <xf numFmtId="49" fontId="30" fillId="0" borderId="31" xfId="0" applyNumberFormat="1" applyFont="1" applyFill="1" applyBorder="1" applyAlignment="1">
      <alignment horizontal="center" vertical="center"/>
    </xf>
    <xf numFmtId="49" fontId="30" fillId="0" borderId="28" xfId="0" applyNumberFormat="1" applyFont="1" applyFill="1" applyBorder="1" applyAlignment="1">
      <alignment horizontal="center" vertical="center"/>
    </xf>
    <xf numFmtId="49" fontId="30" fillId="0" borderId="43" xfId="0" applyNumberFormat="1" applyFont="1" applyFill="1" applyBorder="1" applyAlignment="1">
      <alignment horizontal="center" vertical="center"/>
    </xf>
    <xf numFmtId="49" fontId="30" fillId="6" borderId="22" xfId="0" applyNumberFormat="1" applyFont="1" applyFill="1" applyBorder="1" applyAlignment="1">
      <alignment horizontal="center"/>
    </xf>
    <xf numFmtId="2" fontId="30" fillId="6" borderId="22" xfId="0" applyNumberFormat="1" applyFont="1" applyFill="1" applyBorder="1" applyAlignment="1">
      <alignment horizontal="center" vertical="center"/>
    </xf>
    <xf numFmtId="49" fontId="30" fillId="0" borderId="24" xfId="0" applyNumberFormat="1" applyFont="1" applyFill="1" applyBorder="1" applyAlignment="1">
      <alignment horizontal="center" vertical="center"/>
    </xf>
    <xf numFmtId="49" fontId="30" fillId="4" borderId="57" xfId="0" applyNumberFormat="1" applyFont="1" applyFill="1" applyBorder="1" applyAlignment="1">
      <alignment horizontal="center"/>
    </xf>
    <xf numFmtId="49" fontId="30" fillId="6" borderId="24" xfId="0" applyNumberFormat="1" applyFont="1" applyFill="1" applyBorder="1" applyAlignment="1">
      <alignment horizontal="center" vertical="center"/>
    </xf>
    <xf numFmtId="49" fontId="30" fillId="2" borderId="35" xfId="0" applyNumberFormat="1" applyFont="1" applyFill="1" applyBorder="1" applyAlignment="1">
      <alignment horizontal="center"/>
    </xf>
    <xf numFmtId="49" fontId="30" fillId="0" borderId="26" xfId="0" applyNumberFormat="1" applyFont="1" applyFill="1" applyBorder="1" applyAlignment="1">
      <alignment horizontal="center" vertical="center" wrapText="1"/>
    </xf>
    <xf numFmtId="49" fontId="30" fillId="0" borderId="28" xfId="0" applyNumberFormat="1" applyFont="1" applyFill="1" applyBorder="1" applyAlignment="1">
      <alignment horizontal="center" vertical="center" wrapText="1"/>
    </xf>
    <xf numFmtId="49" fontId="31" fillId="0" borderId="18" xfId="0" applyNumberFormat="1" applyFont="1" applyFill="1" applyBorder="1" applyAlignment="1">
      <alignment horizontal="center" vertical="center" wrapText="1"/>
    </xf>
    <xf numFmtId="0" fontId="31" fillId="0" borderId="28" xfId="0" applyFont="1" applyFill="1" applyBorder="1" applyAlignment="1">
      <alignment horizontal="center"/>
    </xf>
    <xf numFmtId="0" fontId="30" fillId="0" borderId="28" xfId="0" applyFont="1" applyFill="1" applyBorder="1" applyAlignment="1">
      <alignment horizontal="center"/>
    </xf>
    <xf numFmtId="0" fontId="30" fillId="0" borderId="26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49" fontId="30" fillId="4" borderId="22" xfId="0" applyNumberFormat="1" applyFont="1" applyFill="1" applyBorder="1" applyAlignment="1">
      <alignment horizontal="center" vertical="center"/>
    </xf>
    <xf numFmtId="49" fontId="30" fillId="2" borderId="20" xfId="0" applyNumberFormat="1" applyFont="1" applyFill="1" applyBorder="1" applyAlignment="1">
      <alignment horizontal="center" vertical="center"/>
    </xf>
    <xf numFmtId="49" fontId="30" fillId="2" borderId="22" xfId="0" applyNumberFormat="1" applyFont="1" applyFill="1" applyBorder="1" applyAlignment="1">
      <alignment horizontal="center"/>
    </xf>
    <xf numFmtId="49" fontId="30" fillId="3" borderId="22" xfId="0" applyNumberFormat="1" applyFont="1" applyFill="1" applyBorder="1" applyAlignment="1">
      <alignment horizontal="center" vertical="center"/>
    </xf>
    <xf numFmtId="49" fontId="30" fillId="3" borderId="22" xfId="0" applyNumberFormat="1" applyFont="1" applyFill="1" applyBorder="1" applyAlignment="1">
      <alignment horizontal="center"/>
    </xf>
    <xf numFmtId="49" fontId="30" fillId="8" borderId="24" xfId="0" applyNumberFormat="1" applyFont="1" applyFill="1" applyBorder="1" applyAlignment="1">
      <alignment horizontal="center"/>
    </xf>
    <xf numFmtId="49" fontId="30" fillId="8" borderId="28" xfId="0" applyNumberFormat="1" applyFont="1" applyFill="1" applyBorder="1" applyAlignment="1">
      <alignment horizontal="center"/>
    </xf>
    <xf numFmtId="49" fontId="31" fillId="8" borderId="28" xfId="0" applyNumberFormat="1" applyFont="1" applyFill="1" applyBorder="1" applyAlignment="1">
      <alignment horizontal="center"/>
    </xf>
    <xf numFmtId="49" fontId="30" fillId="6" borderId="22" xfId="0" applyNumberFormat="1" applyFont="1" applyFill="1" applyBorder="1" applyAlignment="1">
      <alignment horizontal="center" vertical="center" wrapText="1"/>
    </xf>
    <xf numFmtId="49" fontId="30" fillId="8" borderId="24" xfId="0" applyNumberFormat="1" applyFont="1" applyFill="1" applyBorder="1" applyAlignment="1">
      <alignment horizontal="center" vertical="center" wrapText="1"/>
    </xf>
    <xf numFmtId="49" fontId="30" fillId="8" borderId="26" xfId="0" applyNumberFormat="1" applyFont="1" applyFill="1" applyBorder="1" applyAlignment="1">
      <alignment horizontal="center" vertical="center" wrapText="1"/>
    </xf>
    <xf numFmtId="49" fontId="30" fillId="8" borderId="18" xfId="0" applyNumberFormat="1" applyFont="1" applyFill="1" applyBorder="1" applyAlignment="1">
      <alignment horizontal="center" vertical="center" wrapText="1"/>
    </xf>
    <xf numFmtId="49" fontId="30" fillId="8" borderId="26" xfId="0" applyNumberFormat="1" applyFont="1" applyFill="1" applyBorder="1" applyAlignment="1">
      <alignment horizontal="center"/>
    </xf>
    <xf numFmtId="49" fontId="31" fillId="8" borderId="31" xfId="0" applyNumberFormat="1" applyFont="1" applyFill="1" applyBorder="1" applyAlignment="1">
      <alignment horizontal="center"/>
    </xf>
    <xf numFmtId="49" fontId="30" fillId="6" borderId="26" xfId="0" applyNumberFormat="1" applyFont="1" applyFill="1" applyBorder="1" applyAlignment="1">
      <alignment horizontal="center" vertical="center"/>
    </xf>
    <xf numFmtId="49" fontId="31" fillId="0" borderId="31" xfId="0" applyNumberFormat="1" applyFont="1" applyFill="1" applyBorder="1" applyAlignment="1">
      <alignment horizontal="center"/>
    </xf>
    <xf numFmtId="49" fontId="30" fillId="2" borderId="24" xfId="0" applyNumberFormat="1" applyFont="1" applyFill="1" applyBorder="1" applyAlignment="1">
      <alignment horizontal="center"/>
    </xf>
    <xf numFmtId="49" fontId="30" fillId="0" borderId="24" xfId="0" applyNumberFormat="1" applyFont="1" applyFill="1" applyBorder="1" applyAlignment="1">
      <alignment horizontal="center" vertical="center"/>
    </xf>
    <xf numFmtId="49" fontId="31" fillId="0" borderId="43" xfId="0" applyNumberFormat="1" applyFont="1" applyFill="1" applyBorder="1" applyAlignment="1">
      <alignment horizontal="center" vertical="center"/>
    </xf>
    <xf numFmtId="49" fontId="30" fillId="0" borderId="22" xfId="0" applyNumberFormat="1" applyFont="1" applyFill="1" applyBorder="1" applyAlignment="1">
      <alignment horizontal="center" vertical="center"/>
    </xf>
    <xf numFmtId="49" fontId="31" fillId="2" borderId="31" xfId="0" applyNumberFormat="1" applyFont="1" applyFill="1" applyBorder="1" applyAlignment="1">
      <alignment horizontal="center"/>
    </xf>
    <xf numFmtId="49" fontId="30" fillId="6" borderId="17" xfId="0" applyNumberFormat="1" applyFont="1" applyFill="1" applyBorder="1" applyAlignment="1">
      <alignment horizontal="center"/>
    </xf>
    <xf numFmtId="49" fontId="30" fillId="6" borderId="55" xfId="0" applyNumberFormat="1" applyFont="1" applyFill="1" applyBorder="1" applyAlignment="1">
      <alignment horizontal="center" vertical="center"/>
    </xf>
    <xf numFmtId="49" fontId="30" fillId="0" borderId="54" xfId="0" applyNumberFormat="1" applyFont="1" applyBorder="1" applyAlignment="1">
      <alignment horizontal="center" vertical="center"/>
    </xf>
    <xf numFmtId="49" fontId="30" fillId="0" borderId="51" xfId="0" applyNumberFormat="1" applyFont="1" applyBorder="1" applyAlignment="1">
      <alignment horizontal="center" vertical="center"/>
    </xf>
    <xf numFmtId="49" fontId="30" fillId="0" borderId="61" xfId="0" applyNumberFormat="1" applyFont="1" applyBorder="1" applyAlignment="1">
      <alignment horizontal="center" vertical="center"/>
    </xf>
    <xf numFmtId="49" fontId="30" fillId="2" borderId="17" xfId="0" applyNumberFormat="1" applyFont="1" applyFill="1" applyBorder="1" applyAlignment="1">
      <alignment horizontal="center" vertical="center"/>
    </xf>
    <xf numFmtId="49" fontId="30" fillId="6" borderId="17" xfId="0" applyNumberFormat="1" applyFont="1" applyFill="1" applyBorder="1" applyAlignment="1">
      <alignment horizontal="center" vertical="center"/>
    </xf>
    <xf numFmtId="49" fontId="30" fillId="0" borderId="55" xfId="0" applyNumberFormat="1" applyFont="1" applyBorder="1" applyAlignment="1">
      <alignment horizontal="center" vertical="center"/>
    </xf>
    <xf numFmtId="49" fontId="31" fillId="2" borderId="65" xfId="0" applyNumberFormat="1" applyFont="1" applyFill="1" applyBorder="1" applyAlignment="1">
      <alignment horizontal="center"/>
    </xf>
    <xf numFmtId="0" fontId="33" fillId="2" borderId="59" xfId="0" applyFont="1" applyFill="1" applyBorder="1" applyAlignment="1">
      <alignment horizontal="center"/>
    </xf>
    <xf numFmtId="49" fontId="11" fillId="6" borderId="37" xfId="0" applyNumberFormat="1" applyFont="1" applyFill="1" applyBorder="1" applyAlignment="1">
      <alignment horizontal="center" vertical="center"/>
    </xf>
    <xf numFmtId="49" fontId="15" fillId="0" borderId="53" xfId="0" applyNumberFormat="1" applyFont="1" applyFill="1" applyBorder="1" applyAlignment="1">
      <alignment horizontal="center" vertical="center"/>
    </xf>
    <xf numFmtId="49" fontId="11" fillId="0" borderId="55" xfId="0" applyNumberFormat="1" applyFont="1" applyFill="1" applyBorder="1" applyAlignment="1">
      <alignment horizontal="center" vertical="center"/>
    </xf>
    <xf numFmtId="2" fontId="21" fillId="6" borderId="2" xfId="0" applyNumberFormat="1" applyFont="1" applyFill="1" applyBorder="1" applyAlignment="1">
      <alignment horizontal="right"/>
    </xf>
    <xf numFmtId="2" fontId="34" fillId="0" borderId="7" xfId="0" applyNumberFormat="1" applyFont="1" applyFill="1" applyBorder="1" applyAlignment="1">
      <alignment horizontal="center" vertical="center"/>
    </xf>
    <xf numFmtId="2" fontId="34" fillId="0" borderId="6" xfId="0" applyNumberFormat="1" applyFont="1" applyFill="1" applyBorder="1" applyAlignment="1">
      <alignment horizontal="center" vertical="center"/>
    </xf>
    <xf numFmtId="2" fontId="34" fillId="0" borderId="7" xfId="0" applyNumberFormat="1" applyFont="1" applyFill="1" applyBorder="1" applyAlignment="1">
      <alignment horizontal="center" vertical="center"/>
    </xf>
    <xf numFmtId="2" fontId="34" fillId="0" borderId="10" xfId="0" applyNumberFormat="1" applyFont="1" applyFill="1" applyBorder="1" applyAlignment="1">
      <alignment horizontal="center" vertical="center"/>
    </xf>
    <xf numFmtId="2" fontId="34" fillId="0" borderId="10" xfId="0" applyNumberFormat="1" applyFont="1" applyFill="1" applyBorder="1" applyAlignment="1">
      <alignment horizontal="center" vertical="center" wrapText="1"/>
    </xf>
    <xf numFmtId="2" fontId="34" fillId="5" borderId="2" xfId="0" applyNumberFormat="1" applyFont="1" applyFill="1" applyBorder="1" applyAlignment="1">
      <alignment horizontal="center"/>
    </xf>
    <xf numFmtId="2" fontId="31" fillId="0" borderId="46" xfId="0" applyNumberFormat="1" applyFont="1" applyFill="1" applyBorder="1" applyAlignment="1">
      <alignment horizontal="right" vertical="center"/>
    </xf>
    <xf numFmtId="2" fontId="31" fillId="0" borderId="50" xfId="0" applyNumberFormat="1" applyFont="1" applyFill="1" applyBorder="1" applyAlignment="1">
      <alignment horizontal="right" vertical="center"/>
    </xf>
    <xf numFmtId="2" fontId="31" fillId="0" borderId="7" xfId="0" applyNumberFormat="1" applyFont="1" applyFill="1" applyBorder="1" applyAlignment="1">
      <alignment horizontal="right" vertical="center"/>
    </xf>
    <xf numFmtId="2" fontId="31" fillId="0" borderId="9" xfId="0" applyNumberFormat="1" applyFont="1" applyFill="1" applyBorder="1" applyAlignment="1">
      <alignment horizontal="right" vertical="center"/>
    </xf>
    <xf numFmtId="2" fontId="31" fillId="0" borderId="1" xfId="0" applyNumberFormat="1" applyFont="1" applyFill="1" applyBorder="1" applyAlignment="1">
      <alignment horizontal="right" vertical="center"/>
    </xf>
    <xf numFmtId="2" fontId="31" fillId="0" borderId="7" xfId="0" applyNumberFormat="1" applyFont="1" applyFill="1" applyBorder="1" applyAlignment="1"/>
    <xf numFmtId="2" fontId="30" fillId="2" borderId="2" xfId="0" applyNumberFormat="1" applyFont="1" applyFill="1" applyBorder="1" applyAlignment="1">
      <alignment horizontal="center" vertical="center"/>
    </xf>
    <xf numFmtId="2" fontId="30" fillId="0" borderId="6" xfId="0" applyNumberFormat="1" applyFont="1" applyFill="1" applyBorder="1" applyAlignment="1"/>
    <xf numFmtId="2" fontId="30" fillId="0" borderId="7" xfId="0" applyNumberFormat="1" applyFont="1" applyFill="1" applyBorder="1" applyAlignment="1"/>
    <xf numFmtId="2" fontId="31" fillId="0" borderId="8" xfId="0" applyNumberFormat="1" applyFont="1" applyFill="1" applyBorder="1" applyAlignment="1"/>
    <xf numFmtId="2" fontId="30" fillId="2" borderId="2" xfId="0" applyNumberFormat="1" applyFont="1" applyFill="1" applyBorder="1" applyAlignment="1">
      <alignment horizontal="center" vertical="center" wrapText="1"/>
    </xf>
    <xf numFmtId="2" fontId="30" fillId="0" borderId="5" xfId="0" applyNumberFormat="1" applyFont="1" applyFill="1" applyBorder="1" applyAlignment="1"/>
    <xf numFmtId="2" fontId="30" fillId="2" borderId="2" xfId="0" applyNumberFormat="1" applyFont="1" applyFill="1" applyBorder="1" applyAlignment="1"/>
    <xf numFmtId="2" fontId="31" fillId="0" borderId="5" xfId="0" applyNumberFormat="1" applyFont="1" applyFill="1" applyBorder="1" applyAlignment="1"/>
    <xf numFmtId="2" fontId="31" fillId="0" borderId="9" xfId="0" applyNumberFormat="1" applyFont="1" applyFill="1" applyBorder="1" applyAlignment="1"/>
    <xf numFmtId="2" fontId="31" fillId="0" borderId="6" xfId="0" applyNumberFormat="1" applyFont="1" applyFill="1" applyBorder="1" applyAlignment="1"/>
    <xf numFmtId="2" fontId="30" fillId="4" borderId="33" xfId="0" applyNumberFormat="1" applyFont="1" applyFill="1" applyBorder="1" applyAlignment="1"/>
    <xf numFmtId="2" fontId="31" fillId="0" borderId="2" xfId="0" applyNumberFormat="1" applyFont="1" applyFill="1" applyBorder="1" applyAlignment="1"/>
    <xf numFmtId="2" fontId="30" fillId="9" borderId="2" xfId="0" applyNumberFormat="1" applyFont="1" applyFill="1" applyBorder="1" applyAlignment="1">
      <alignment vertical="center"/>
    </xf>
    <xf numFmtId="2" fontId="31" fillId="0" borderId="1" xfId="0" applyNumberFormat="1" applyFont="1" applyFill="1" applyBorder="1" applyAlignment="1"/>
    <xf numFmtId="2" fontId="31" fillId="0" borderId="50" xfId="0" applyNumberFormat="1" applyFont="1" applyFill="1" applyBorder="1" applyAlignment="1"/>
    <xf numFmtId="2" fontId="31" fillId="0" borderId="5" xfId="0" applyNumberFormat="1" applyFont="1" applyFill="1" applyBorder="1" applyAlignment="1">
      <alignment vertical="center"/>
    </xf>
    <xf numFmtId="2" fontId="31" fillId="0" borderId="0" xfId="0" applyNumberFormat="1" applyFont="1" applyFill="1" applyBorder="1" applyAlignment="1"/>
    <xf numFmtId="2" fontId="31" fillId="0" borderId="0" xfId="0" applyNumberFormat="1" applyFont="1" applyFill="1" applyBorder="1" applyAlignment="1">
      <alignment vertical="center"/>
    </xf>
    <xf numFmtId="0" fontId="11" fillId="0" borderId="47" xfId="0" applyFont="1" applyFill="1" applyBorder="1" applyAlignment="1">
      <alignment horizontal="center" vertical="center"/>
    </xf>
    <xf numFmtId="2" fontId="31" fillId="2" borderId="33" xfId="0" applyNumberFormat="1" applyFont="1" applyFill="1" applyBorder="1" applyAlignment="1"/>
    <xf numFmtId="2" fontId="31" fillId="2" borderId="2" xfId="0" applyNumberFormat="1" applyFont="1" applyFill="1" applyBorder="1" applyAlignment="1"/>
    <xf numFmtId="2" fontId="30" fillId="4" borderId="9" xfId="0" applyNumberFormat="1" applyFont="1" applyFill="1" applyBorder="1" applyAlignment="1"/>
    <xf numFmtId="2" fontId="11" fillId="6" borderId="57" xfId="0" applyNumberFormat="1" applyFont="1" applyFill="1" applyBorder="1" applyAlignment="1">
      <alignment horizontal="right" vertical="center"/>
    </xf>
    <xf numFmtId="49" fontId="11" fillId="0" borderId="23" xfId="0" applyNumberFormat="1" applyFont="1" applyFill="1" applyBorder="1" applyAlignment="1">
      <alignment horizontal="center" vertical="center" wrapText="1"/>
    </xf>
    <xf numFmtId="49" fontId="11" fillId="0" borderId="37" xfId="0" applyNumberFormat="1" applyFont="1" applyFill="1" applyBorder="1" applyAlignment="1">
      <alignment horizontal="center" vertical="center" wrapText="1"/>
    </xf>
    <xf numFmtId="49" fontId="30" fillId="0" borderId="24" xfId="0" applyNumberFormat="1" applyFont="1" applyFill="1" applyBorder="1" applyAlignment="1">
      <alignment horizontal="center" vertical="center" wrapText="1"/>
    </xf>
    <xf numFmtId="2" fontId="11" fillId="6" borderId="5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right" vertical="center" wrapText="1"/>
    </xf>
    <xf numFmtId="2" fontId="11" fillId="0" borderId="32" xfId="0" applyNumberFormat="1" applyFont="1" applyFill="1" applyBorder="1" applyAlignment="1">
      <alignment horizontal="right" vertical="center" wrapText="1"/>
    </xf>
    <xf numFmtId="2" fontId="15" fillId="0" borderId="47" xfId="0" applyNumberFormat="1" applyFont="1" applyFill="1" applyBorder="1" applyAlignment="1">
      <alignment horizontal="right" vertical="center"/>
    </xf>
    <xf numFmtId="0" fontId="15" fillId="0" borderId="9" xfId="0" applyFont="1" applyFill="1" applyBorder="1" applyAlignment="1">
      <alignment horizontal="left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2" fontId="31" fillId="0" borderId="8" xfId="0" applyNumberFormat="1" applyFont="1" applyFill="1" applyBorder="1" applyAlignment="1">
      <alignment horizontal="right" vertical="center"/>
    </xf>
    <xf numFmtId="2" fontId="34" fillId="0" borderId="47" xfId="0" applyNumberFormat="1" applyFont="1" applyFill="1" applyBorder="1" applyAlignment="1">
      <alignment horizontal="center" vertical="center"/>
    </xf>
    <xf numFmtId="2" fontId="34" fillId="0" borderId="46" xfId="0" applyNumberFormat="1" applyFont="1" applyFill="1" applyBorder="1" applyAlignment="1">
      <alignment horizontal="center" vertical="center"/>
    </xf>
    <xf numFmtId="2" fontId="34" fillId="0" borderId="50" xfId="0" applyNumberFormat="1" applyFont="1" applyFill="1" applyBorder="1" applyAlignment="1">
      <alignment horizontal="center" vertical="center"/>
    </xf>
    <xf numFmtId="2" fontId="34" fillId="0" borderId="50" xfId="0" applyNumberFormat="1" applyFont="1" applyFill="1" applyBorder="1" applyAlignment="1">
      <alignment horizontal="center" vertical="center" wrapText="1"/>
    </xf>
    <xf numFmtId="2" fontId="34" fillId="0" borderId="49" xfId="0" applyNumberFormat="1" applyFont="1" applyFill="1" applyBorder="1" applyAlignment="1">
      <alignment horizontal="center" vertical="center"/>
    </xf>
    <xf numFmtId="2" fontId="34" fillId="0" borderId="50" xfId="0" applyNumberFormat="1" applyFont="1" applyFill="1" applyBorder="1" applyAlignment="1">
      <alignment horizontal="center" vertical="center" wrapText="1"/>
    </xf>
    <xf numFmtId="2" fontId="34" fillId="0" borderId="10" xfId="0" applyNumberFormat="1" applyFont="1" applyFill="1" applyBorder="1" applyAlignment="1">
      <alignment horizontal="center" vertical="center" wrapText="1"/>
    </xf>
    <xf numFmtId="2" fontId="11" fillId="6" borderId="9" xfId="0" applyNumberFormat="1" applyFont="1" applyFill="1" applyBorder="1" applyAlignment="1">
      <alignment horizontal="center" vertical="center"/>
    </xf>
    <xf numFmtId="49" fontId="11" fillId="2" borderId="9" xfId="0" applyNumberFormat="1" applyFont="1" applyFill="1" applyBorder="1"/>
    <xf numFmtId="2" fontId="31" fillId="0" borderId="0" xfId="0" applyNumberFormat="1" applyFont="1" applyFill="1" applyBorder="1" applyAlignment="1">
      <alignment horizontal="right" vertical="center"/>
    </xf>
    <xf numFmtId="2" fontId="31" fillId="0" borderId="46" xfId="0" applyNumberFormat="1" applyFont="1" applyFill="1" applyBorder="1" applyAlignment="1"/>
    <xf numFmtId="2" fontId="31" fillId="0" borderId="49" xfId="0" applyNumberFormat="1" applyFont="1" applyFill="1" applyBorder="1" applyAlignment="1"/>
    <xf numFmtId="49" fontId="11" fillId="2" borderId="2" xfId="0" applyNumberFormat="1" applyFont="1" applyFill="1" applyBorder="1"/>
    <xf numFmtId="49" fontId="30" fillId="2" borderId="11" xfId="0" applyNumberFormat="1" applyFont="1" applyFill="1" applyBorder="1" applyAlignment="1">
      <alignment horizontal="center" vertical="center"/>
    </xf>
    <xf numFmtId="0" fontId="30" fillId="6" borderId="3" xfId="0" applyFont="1" applyFill="1" applyBorder="1" applyAlignment="1">
      <alignment horizontal="left" vertical="center" wrapText="1"/>
    </xf>
    <xf numFmtId="0" fontId="30" fillId="6" borderId="2" xfId="0" applyFont="1" applyFill="1" applyBorder="1" applyAlignment="1">
      <alignment horizontal="center" vertical="center"/>
    </xf>
    <xf numFmtId="49" fontId="30" fillId="6" borderId="52" xfId="0" applyNumberFormat="1" applyFont="1" applyFill="1" applyBorder="1" applyAlignment="1">
      <alignment horizontal="center" vertical="center"/>
    </xf>
    <xf numFmtId="2" fontId="30" fillId="6" borderId="2" xfId="0" applyNumberFormat="1" applyFont="1" applyFill="1" applyBorder="1" applyAlignment="1">
      <alignment horizontal="center" vertical="center"/>
    </xf>
    <xf numFmtId="2" fontId="34" fillId="6" borderId="46" xfId="0" applyNumberFormat="1" applyFont="1" applyFill="1" applyBorder="1" applyAlignment="1">
      <alignment horizontal="center" vertical="center"/>
    </xf>
    <xf numFmtId="2" fontId="34" fillId="6" borderId="50" xfId="0" applyNumberFormat="1" applyFont="1" applyFill="1" applyBorder="1" applyAlignment="1">
      <alignment horizontal="center" vertical="center"/>
    </xf>
    <xf numFmtId="2" fontId="34" fillId="6" borderId="47" xfId="0" applyNumberFormat="1" applyFont="1" applyFill="1" applyBorder="1" applyAlignment="1">
      <alignment horizontal="center" vertical="center"/>
    </xf>
    <xf numFmtId="2" fontId="34" fillId="6" borderId="46" xfId="0" applyNumberFormat="1" applyFont="1" applyFill="1" applyBorder="1" applyAlignment="1">
      <alignment horizontal="center" vertical="center"/>
    </xf>
    <xf numFmtId="2" fontId="34" fillId="6" borderId="50" xfId="0" applyNumberFormat="1" applyFont="1" applyFill="1" applyBorder="1" applyAlignment="1">
      <alignment horizontal="center" vertical="center"/>
    </xf>
    <xf numFmtId="2" fontId="34" fillId="6" borderId="50" xfId="0" applyNumberFormat="1" applyFont="1" applyFill="1" applyBorder="1" applyAlignment="1">
      <alignment horizontal="center" vertical="center" wrapText="1"/>
    </xf>
    <xf numFmtId="2" fontId="34" fillId="6" borderId="47" xfId="0" applyNumberFormat="1" applyFont="1" applyFill="1" applyBorder="1" applyAlignment="1">
      <alignment horizontal="center" vertical="center" wrapText="1"/>
    </xf>
    <xf numFmtId="2" fontId="34" fillId="0" borderId="6" xfId="0" applyNumberFormat="1" applyFont="1" applyFill="1" applyBorder="1" applyAlignment="1">
      <alignment horizontal="center" vertical="center" wrapText="1"/>
    </xf>
    <xf numFmtId="2" fontId="34" fillId="0" borderId="47" xfId="0" applyNumberFormat="1" applyFont="1" applyFill="1" applyBorder="1" applyAlignment="1">
      <alignment horizontal="center" vertical="center" wrapText="1"/>
    </xf>
    <xf numFmtId="2" fontId="34" fillId="6" borderId="49" xfId="0" applyNumberFormat="1" applyFont="1" applyFill="1" applyBorder="1" applyAlignment="1">
      <alignment horizontal="center" vertical="center"/>
    </xf>
    <xf numFmtId="2" fontId="34" fillId="0" borderId="9" xfId="0" applyNumberFormat="1" applyFont="1" applyFill="1" applyBorder="1" applyAlignment="1">
      <alignment horizontal="center" vertical="center"/>
    </xf>
    <xf numFmtId="2" fontId="34" fillId="6" borderId="50" xfId="0" applyNumberFormat="1" applyFont="1" applyFill="1" applyBorder="1" applyAlignment="1">
      <alignment horizontal="center" vertical="center" wrapText="1"/>
    </xf>
    <xf numFmtId="2" fontId="34" fillId="5" borderId="10" xfId="0" applyNumberFormat="1" applyFont="1" applyFill="1" applyBorder="1" applyAlignment="1">
      <alignment horizontal="center" vertical="center" wrapText="1"/>
    </xf>
    <xf numFmtId="2" fontId="34" fillId="5" borderId="50" xfId="0" applyNumberFormat="1" applyFont="1" applyFill="1" applyBorder="1" applyAlignment="1">
      <alignment horizontal="center" vertical="center" wrapText="1"/>
    </xf>
    <xf numFmtId="2" fontId="31" fillId="0" borderId="51" xfId="0" applyNumberFormat="1" applyFont="1" applyFill="1" applyBorder="1" applyAlignment="1">
      <alignment horizontal="right" vertical="center"/>
    </xf>
    <xf numFmtId="2" fontId="31" fillId="0" borderId="9" xfId="0" applyNumberFormat="1" applyFont="1" applyFill="1" applyBorder="1" applyAlignment="1">
      <alignment vertical="center"/>
    </xf>
    <xf numFmtId="2" fontId="31" fillId="0" borderId="51" xfId="0" applyNumberFormat="1" applyFont="1" applyFill="1" applyBorder="1" applyAlignment="1"/>
    <xf numFmtId="2" fontId="31" fillId="0" borderId="58" xfId="0" applyNumberFormat="1" applyFont="1" applyFill="1" applyBorder="1" applyAlignment="1"/>
    <xf numFmtId="2" fontId="9" fillId="0" borderId="0" xfId="0" applyNumberFormat="1" applyFont="1"/>
    <xf numFmtId="2" fontId="35" fillId="0" borderId="0" xfId="0" applyNumberFormat="1" applyFont="1" applyFill="1"/>
    <xf numFmtId="2" fontId="34" fillId="5" borderId="9" xfId="0" applyNumberFormat="1" applyFont="1" applyFill="1" applyBorder="1" applyAlignment="1">
      <alignment horizontal="center" vertical="center"/>
    </xf>
    <xf numFmtId="2" fontId="11" fillId="4" borderId="56" xfId="0" applyNumberFormat="1" applyFont="1" applyFill="1" applyBorder="1" applyAlignment="1">
      <alignment horizontal="right"/>
    </xf>
    <xf numFmtId="2" fontId="11" fillId="6" borderId="4" xfId="0" applyNumberFormat="1" applyFont="1" applyFill="1" applyBorder="1" applyAlignment="1">
      <alignment horizontal="right" vertical="center"/>
    </xf>
    <xf numFmtId="2" fontId="15" fillId="0" borderId="32" xfId="0" applyNumberFormat="1" applyFont="1" applyFill="1" applyBorder="1" applyAlignment="1">
      <alignment horizontal="right" vertical="center"/>
    </xf>
    <xf numFmtId="49" fontId="11" fillId="6" borderId="31" xfId="0" applyNumberFormat="1" applyFont="1" applyFill="1" applyBorder="1" applyAlignment="1">
      <alignment horizontal="center" vertical="center"/>
    </xf>
    <xf numFmtId="2" fontId="31" fillId="0" borderId="13" xfId="0" applyNumberFormat="1" applyFont="1" applyFill="1" applyBorder="1" applyAlignment="1">
      <alignment horizontal="right" vertical="center"/>
    </xf>
    <xf numFmtId="2" fontId="31" fillId="0" borderId="16" xfId="0" applyNumberFormat="1" applyFont="1" applyFill="1" applyBorder="1" applyAlignment="1">
      <alignment horizontal="right" vertical="center"/>
    </xf>
    <xf numFmtId="2" fontId="31" fillId="0" borderId="16" xfId="0" applyNumberFormat="1" applyFont="1" applyFill="1" applyBorder="1" applyAlignment="1"/>
    <xf numFmtId="2" fontId="30" fillId="8" borderId="7" xfId="0" applyNumberFormat="1" applyFont="1" applyFill="1" applyBorder="1" applyAlignment="1">
      <alignment horizontal="right" vertical="center" wrapText="1"/>
    </xf>
    <xf numFmtId="0" fontId="11" fillId="2" borderId="73" xfId="0" applyFont="1" applyFill="1" applyBorder="1" applyAlignment="1">
      <alignment horizontal="center"/>
    </xf>
    <xf numFmtId="2" fontId="30" fillId="0" borderId="2" xfId="0" applyNumberFormat="1" applyFont="1" applyFill="1" applyBorder="1" applyAlignment="1"/>
    <xf numFmtId="0" fontId="15" fillId="0" borderId="24" xfId="0" applyFont="1" applyFill="1" applyBorder="1" applyAlignment="1">
      <alignment horizontal="center" vertical="center"/>
    </xf>
    <xf numFmtId="2" fontId="11" fillId="6" borderId="62" xfId="0" applyNumberFormat="1" applyFont="1" applyFill="1" applyBorder="1" applyAlignment="1">
      <alignment horizontal="right" vertical="center"/>
    </xf>
    <xf numFmtId="49" fontId="15" fillId="2" borderId="50" xfId="0" applyNumberFormat="1" applyFont="1" applyFill="1" applyBorder="1" applyAlignment="1">
      <alignment horizontal="center"/>
    </xf>
    <xf numFmtId="0" fontId="11" fillId="0" borderId="30" xfId="0" applyFont="1" applyFill="1" applyBorder="1"/>
    <xf numFmtId="49" fontId="30" fillId="0" borderId="24" xfId="0" applyNumberFormat="1" applyFont="1" applyFill="1" applyBorder="1" applyAlignment="1">
      <alignment horizontal="center"/>
    </xf>
    <xf numFmtId="0" fontId="11" fillId="2" borderId="32" xfId="0" applyFont="1" applyFill="1" applyBorder="1" applyAlignment="1">
      <alignment horizontal="center"/>
    </xf>
    <xf numFmtId="2" fontId="11" fillId="0" borderId="56" xfId="0" applyNumberFormat="1" applyFont="1" applyFill="1" applyBorder="1" applyAlignment="1"/>
    <xf numFmtId="2" fontId="15" fillId="0" borderId="30" xfId="0" applyNumberFormat="1" applyFont="1" applyFill="1" applyBorder="1" applyAlignment="1">
      <alignment horizontal="right" vertical="center"/>
    </xf>
    <xf numFmtId="2" fontId="11" fillId="0" borderId="15" xfId="0" applyNumberFormat="1" applyFont="1" applyFill="1" applyBorder="1" applyAlignment="1"/>
    <xf numFmtId="2" fontId="11" fillId="6" borderId="58" xfId="0" applyNumberFormat="1" applyFont="1" applyFill="1" applyBorder="1" applyAlignment="1"/>
    <xf numFmtId="49" fontId="11" fillId="0" borderId="62" xfId="0" applyNumberFormat="1" applyFont="1" applyFill="1" applyBorder="1" applyAlignment="1">
      <alignment horizontal="center" vertical="center"/>
    </xf>
    <xf numFmtId="49" fontId="11" fillId="0" borderId="51" xfId="0" applyNumberFormat="1" applyFont="1" applyFill="1" applyBorder="1" applyAlignment="1">
      <alignment horizontal="center" vertical="center"/>
    </xf>
    <xf numFmtId="0" fontId="15" fillId="2" borderId="64" xfId="0" applyFont="1" applyFill="1" applyBorder="1" applyAlignment="1">
      <alignment horizontal="center"/>
    </xf>
    <xf numFmtId="49" fontId="11" fillId="6" borderId="33" xfId="0" applyNumberFormat="1" applyFont="1" applyFill="1" applyBorder="1" applyAlignment="1">
      <alignment horizontal="center"/>
    </xf>
    <xf numFmtId="49" fontId="11" fillId="6" borderId="49" xfId="0" applyNumberFormat="1" applyFont="1" applyFill="1" applyBorder="1" applyAlignment="1">
      <alignment horizontal="center" vertical="center"/>
    </xf>
    <xf numFmtId="49" fontId="11" fillId="0" borderId="47" xfId="0" applyNumberFormat="1" applyFont="1" applyBorder="1" applyAlignment="1">
      <alignment horizontal="center" vertical="center"/>
    </xf>
    <xf numFmtId="49" fontId="11" fillId="0" borderId="46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6" borderId="33" xfId="0" applyNumberFormat="1" applyFont="1" applyFill="1" applyBorder="1" applyAlignment="1">
      <alignment horizontal="center" vertical="center"/>
    </xf>
    <xf numFmtId="49" fontId="11" fillId="0" borderId="49" xfId="0" applyNumberFormat="1" applyFont="1" applyBorder="1" applyAlignment="1">
      <alignment horizontal="center" vertical="center"/>
    </xf>
    <xf numFmtId="49" fontId="15" fillId="2" borderId="12" xfId="0" applyNumberFormat="1" applyFont="1" applyFill="1" applyBorder="1" applyAlignment="1">
      <alignment horizontal="center"/>
    </xf>
    <xf numFmtId="49" fontId="11" fillId="6" borderId="3" xfId="0" applyNumberFormat="1" applyFont="1" applyFill="1" applyBorder="1" applyAlignment="1">
      <alignment horizontal="center"/>
    </xf>
    <xf numFmtId="49" fontId="11" fillId="0" borderId="14" xfId="0" applyNumberFormat="1" applyFont="1" applyFill="1" applyBorder="1" applyAlignment="1">
      <alignment horizontal="center"/>
    </xf>
    <xf numFmtId="49" fontId="15" fillId="0" borderId="14" xfId="0" applyNumberFormat="1" applyFont="1" applyFill="1" applyBorder="1" applyAlignment="1">
      <alignment horizontal="center"/>
    </xf>
    <xf numFmtId="49" fontId="11" fillId="0" borderId="26" xfId="0" applyNumberFormat="1" applyFont="1" applyBorder="1" applyAlignment="1">
      <alignment horizontal="center" vertical="center"/>
    </xf>
    <xf numFmtId="49" fontId="11" fillId="0" borderId="28" xfId="0" applyNumberFormat="1" applyFont="1" applyBorder="1" applyAlignment="1">
      <alignment horizontal="center" vertical="center"/>
    </xf>
    <xf numFmtId="49" fontId="11" fillId="0" borderId="35" xfId="0" applyNumberFormat="1" applyFont="1" applyBorder="1" applyAlignment="1">
      <alignment horizontal="center" vertical="center"/>
    </xf>
    <xf numFmtId="49" fontId="11" fillId="0" borderId="31" xfId="0" applyNumberFormat="1" applyFont="1" applyBorder="1" applyAlignment="1">
      <alignment horizontal="center" vertical="center"/>
    </xf>
    <xf numFmtId="49" fontId="11" fillId="6" borderId="18" xfId="0" applyNumberFormat="1" applyFont="1" applyFill="1" applyBorder="1" applyAlignment="1">
      <alignment horizontal="center" vertical="center" wrapText="1"/>
    </xf>
    <xf numFmtId="2" fontId="20" fillId="5" borderId="10" xfId="0" applyNumberFormat="1" applyFont="1" applyFill="1" applyBorder="1" applyAlignment="1">
      <alignment horizontal="center" vertical="center" wrapText="1"/>
    </xf>
    <xf numFmtId="2" fontId="20" fillId="5" borderId="50" xfId="0" applyNumberFormat="1" applyFont="1" applyFill="1" applyBorder="1" applyAlignment="1">
      <alignment horizontal="center" vertical="center" wrapText="1"/>
    </xf>
    <xf numFmtId="2" fontId="36" fillId="0" borderId="50" xfId="0" applyNumberFormat="1" applyFont="1" applyFill="1" applyBorder="1" applyAlignment="1">
      <alignment horizontal="right" vertical="center"/>
    </xf>
    <xf numFmtId="2" fontId="36" fillId="0" borderId="9" xfId="0" applyNumberFormat="1" applyFont="1" applyFill="1" applyBorder="1" applyAlignment="1">
      <alignment horizontal="right" vertical="center"/>
    </xf>
    <xf numFmtId="2" fontId="36" fillId="0" borderId="49" xfId="0" applyNumberFormat="1" applyFont="1" applyFill="1" applyBorder="1" applyAlignment="1">
      <alignment horizontal="right" vertical="center"/>
    </xf>
    <xf numFmtId="2" fontId="36" fillId="0" borderId="10" xfId="0" applyNumberFormat="1" applyFont="1" applyFill="1" applyBorder="1" applyAlignment="1">
      <alignment horizontal="right" vertical="center"/>
    </xf>
    <xf numFmtId="2" fontId="36" fillId="0" borderId="8" xfId="0" applyNumberFormat="1" applyFont="1" applyFill="1" applyBorder="1" applyAlignment="1">
      <alignment horizontal="right" vertical="center"/>
    </xf>
    <xf numFmtId="2" fontId="31" fillId="0" borderId="2" xfId="0" applyNumberFormat="1" applyFont="1" applyFill="1" applyBorder="1" applyAlignment="1">
      <alignment horizontal="right" vertical="center"/>
    </xf>
    <xf numFmtId="2" fontId="31" fillId="0" borderId="11" xfId="0" applyNumberFormat="1" applyFont="1" applyFill="1" applyBorder="1" applyAlignment="1">
      <alignment horizontal="right" vertical="center"/>
    </xf>
    <xf numFmtId="2" fontId="31" fillId="0" borderId="13" xfId="0" applyNumberFormat="1" applyFont="1" applyFill="1" applyBorder="1" applyAlignment="1"/>
    <xf numFmtId="0" fontId="11" fillId="2" borderId="71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11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right"/>
    </xf>
    <xf numFmtId="0" fontId="17" fillId="0" borderId="0" xfId="0" applyFont="1" applyFill="1" applyAlignment="1">
      <alignment horizontal="center"/>
    </xf>
    <xf numFmtId="0" fontId="18" fillId="0" borderId="0" xfId="0" applyFont="1" applyAlignment="1">
      <alignment horizontal="center"/>
    </xf>
    <xf numFmtId="0" fontId="1" fillId="0" borderId="49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56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2" borderId="1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6" borderId="7" xfId="0" applyNumberFormat="1" applyFont="1" applyFill="1" applyBorder="1" applyAlignment="1">
      <alignment horizontal="center" vertical="center" wrapText="1"/>
    </xf>
    <xf numFmtId="2" fontId="3" fillId="6" borderId="10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2" fontId="3" fillId="6" borderId="4" xfId="0" applyNumberFormat="1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 vertical="center"/>
    </xf>
    <xf numFmtId="2" fontId="3" fillId="6" borderId="6" xfId="0" applyNumberFormat="1" applyFont="1" applyFill="1" applyBorder="1" applyAlignment="1">
      <alignment horizontal="center" vertical="center"/>
    </xf>
    <xf numFmtId="2" fontId="3" fillId="0" borderId="56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3" fillId="0" borderId="47" xfId="0" applyNumberFormat="1" applyFont="1" applyFill="1" applyBorder="1" applyAlignment="1">
      <alignment horizontal="center" vertical="center"/>
    </xf>
    <xf numFmtId="2" fontId="3" fillId="0" borderId="15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2" fontId="3" fillId="6" borderId="46" xfId="0" applyNumberFormat="1" applyFont="1" applyFill="1" applyBorder="1" applyAlignment="1">
      <alignment horizontal="center" vertical="center"/>
    </xf>
    <xf numFmtId="2" fontId="3" fillId="6" borderId="50" xfId="0" applyNumberFormat="1" applyFont="1" applyFill="1" applyBorder="1" applyAlignment="1">
      <alignment horizontal="center" vertical="center"/>
    </xf>
    <xf numFmtId="2" fontId="3" fillId="0" borderId="46" xfId="0" applyNumberFormat="1" applyFont="1" applyFill="1" applyBorder="1" applyAlignment="1">
      <alignment horizontal="center" vertical="center"/>
    </xf>
    <xf numFmtId="2" fontId="3" fillId="0" borderId="50" xfId="0" applyNumberFormat="1" applyFont="1" applyFill="1" applyBorder="1" applyAlignment="1">
      <alignment horizontal="center" vertical="center"/>
    </xf>
    <xf numFmtId="2" fontId="3" fillId="0" borderId="46" xfId="0" applyNumberFormat="1" applyFont="1" applyFill="1" applyBorder="1" applyAlignment="1">
      <alignment horizontal="center" vertical="center" wrapText="1"/>
    </xf>
    <xf numFmtId="2" fontId="3" fillId="0" borderId="50" xfId="0" applyNumberFormat="1" applyFont="1" applyFill="1" applyBorder="1" applyAlignment="1">
      <alignment horizontal="center" vertical="center" wrapText="1"/>
    </xf>
    <xf numFmtId="2" fontId="3" fillId="0" borderId="48" xfId="0" applyNumberFormat="1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2" fontId="3" fillId="6" borderId="48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2" fontId="3" fillId="6" borderId="47" xfId="0" applyNumberFormat="1" applyFont="1" applyFill="1" applyBorder="1" applyAlignment="1">
      <alignment horizontal="center" vertical="center"/>
    </xf>
    <xf numFmtId="2" fontId="3" fillId="6" borderId="51" xfId="0" applyNumberFormat="1" applyFont="1" applyFill="1" applyBorder="1" applyAlignment="1">
      <alignment horizontal="center" vertical="center" wrapText="1"/>
    </xf>
    <xf numFmtId="2" fontId="3" fillId="6" borderId="69" xfId="0" applyNumberFormat="1" applyFont="1" applyFill="1" applyBorder="1" applyAlignment="1">
      <alignment horizontal="center" vertical="center" wrapText="1"/>
    </xf>
    <xf numFmtId="2" fontId="3" fillId="6" borderId="57" xfId="0" applyNumberFormat="1" applyFont="1" applyFill="1" applyBorder="1" applyAlignment="1">
      <alignment horizontal="center" vertical="center"/>
    </xf>
    <xf numFmtId="2" fontId="3" fillId="6" borderId="61" xfId="0" applyNumberFormat="1" applyFont="1" applyFill="1" applyBorder="1" applyAlignment="1">
      <alignment horizontal="center" vertical="center"/>
    </xf>
    <xf numFmtId="2" fontId="3" fillId="6" borderId="54" xfId="0" applyNumberFormat="1" applyFont="1" applyFill="1" applyBorder="1" applyAlignment="1">
      <alignment horizontal="center" vertical="center"/>
    </xf>
    <xf numFmtId="2" fontId="34" fillId="0" borderId="46" xfId="0" applyNumberFormat="1" applyFont="1" applyFill="1" applyBorder="1" applyAlignment="1">
      <alignment horizontal="center" vertical="center"/>
    </xf>
    <xf numFmtId="2" fontId="34" fillId="0" borderId="50" xfId="0" applyNumberFormat="1" applyFont="1" applyFill="1" applyBorder="1" applyAlignment="1">
      <alignment horizontal="center" vertical="center"/>
    </xf>
    <xf numFmtId="2" fontId="34" fillId="0" borderId="46" xfId="0" applyNumberFormat="1" applyFont="1" applyFill="1" applyBorder="1" applyAlignment="1">
      <alignment horizontal="center" vertical="center" wrapText="1"/>
    </xf>
    <xf numFmtId="2" fontId="34" fillId="0" borderId="50" xfId="0" applyNumberFormat="1" applyFont="1" applyFill="1" applyBorder="1" applyAlignment="1">
      <alignment horizontal="center" vertical="center" wrapText="1"/>
    </xf>
    <xf numFmtId="2" fontId="34" fillId="0" borderId="7" xfId="0" applyNumberFormat="1" applyFont="1" applyFill="1" applyBorder="1" applyAlignment="1">
      <alignment horizontal="center" vertical="center" wrapText="1"/>
    </xf>
    <xf numFmtId="2" fontId="34" fillId="0" borderId="10" xfId="0" applyNumberFormat="1" applyFont="1" applyFill="1" applyBorder="1" applyAlignment="1">
      <alignment horizontal="center" vertical="center" wrapText="1"/>
    </xf>
    <xf numFmtId="2" fontId="3" fillId="6" borderId="51" xfId="0" applyNumberFormat="1" applyFont="1" applyFill="1" applyBorder="1" applyAlignment="1">
      <alignment horizontal="center" vertical="center"/>
    </xf>
    <xf numFmtId="2" fontId="3" fillId="6" borderId="58" xfId="0" applyNumberFormat="1" applyFont="1" applyFill="1" applyBorder="1" applyAlignment="1">
      <alignment horizontal="center" vertical="center"/>
    </xf>
    <xf numFmtId="2" fontId="3" fillId="6" borderId="7" xfId="0" applyNumberFormat="1" applyFont="1" applyFill="1" applyBorder="1" applyAlignment="1">
      <alignment horizontal="center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4" fillId="0" borderId="7" xfId="0" applyNumberFormat="1" applyFont="1" applyFill="1" applyBorder="1" applyAlignment="1">
      <alignment horizontal="center" vertical="center"/>
    </xf>
    <xf numFmtId="2" fontId="34" fillId="0" borderId="10" xfId="0" applyNumberFormat="1" applyFont="1" applyFill="1" applyBorder="1" applyAlignment="1">
      <alignment horizontal="center" vertical="center"/>
    </xf>
    <xf numFmtId="2" fontId="34" fillId="0" borderId="4" xfId="0" applyNumberFormat="1" applyFont="1" applyFill="1" applyBorder="1" applyAlignment="1">
      <alignment horizontal="center" vertical="center"/>
    </xf>
    <xf numFmtId="2" fontId="34" fillId="0" borderId="1" xfId="0" applyNumberFormat="1" applyFont="1" applyFill="1" applyBorder="1" applyAlignment="1">
      <alignment horizontal="center" vertical="center"/>
    </xf>
    <xf numFmtId="2" fontId="34" fillId="0" borderId="6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2" fontId="3" fillId="5" borderId="8" xfId="0" applyNumberFormat="1" applyFont="1" applyFill="1" applyBorder="1" applyAlignment="1">
      <alignment horizontal="center" vertical="center" wrapText="1"/>
    </xf>
    <xf numFmtId="2" fontId="3" fillId="5" borderId="9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34" fillId="6" borderId="46" xfId="0" applyNumberFormat="1" applyFont="1" applyFill="1" applyBorder="1" applyAlignment="1">
      <alignment horizontal="center" vertical="center" wrapText="1"/>
    </xf>
    <xf numFmtId="2" fontId="34" fillId="6" borderId="48" xfId="0" applyNumberFormat="1" applyFont="1" applyFill="1" applyBorder="1" applyAlignment="1">
      <alignment horizontal="center" vertical="center" wrapText="1"/>
    </xf>
    <xf numFmtId="2" fontId="34" fillId="6" borderId="7" xfId="0" applyNumberFormat="1" applyFont="1" applyFill="1" applyBorder="1" applyAlignment="1">
      <alignment horizontal="center" vertical="center" wrapText="1"/>
    </xf>
    <xf numFmtId="2" fontId="34" fillId="6" borderId="10" xfId="0" applyNumberFormat="1" applyFont="1" applyFill="1" applyBorder="1" applyAlignment="1">
      <alignment horizontal="center" vertical="center" wrapText="1"/>
    </xf>
    <xf numFmtId="2" fontId="3" fillId="5" borderId="4" xfId="0" applyNumberFormat="1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2" fontId="3" fillId="5" borderId="6" xfId="0" applyNumberFormat="1" applyFont="1" applyFill="1" applyBorder="1" applyAlignment="1">
      <alignment horizontal="center" vertical="center"/>
    </xf>
    <xf numFmtId="2" fontId="34" fillId="5" borderId="8" xfId="0" applyNumberFormat="1" applyFont="1" applyFill="1" applyBorder="1" applyAlignment="1">
      <alignment horizontal="center" vertical="center"/>
    </xf>
    <xf numFmtId="2" fontId="34" fillId="5" borderId="1" xfId="0" applyNumberFormat="1" applyFont="1" applyFill="1" applyBorder="1" applyAlignment="1">
      <alignment horizontal="center" vertical="center"/>
    </xf>
    <xf numFmtId="2" fontId="34" fillId="5" borderId="9" xfId="0" applyNumberFormat="1" applyFont="1" applyFill="1" applyBorder="1" applyAlignment="1">
      <alignment horizontal="center" vertical="center"/>
    </xf>
    <xf numFmtId="2" fontId="34" fillId="6" borderId="46" xfId="0" applyNumberFormat="1" applyFont="1" applyFill="1" applyBorder="1" applyAlignment="1">
      <alignment horizontal="center" vertical="center"/>
    </xf>
    <xf numFmtId="2" fontId="34" fillId="6" borderId="50" xfId="0" applyNumberFormat="1" applyFont="1" applyFill="1" applyBorder="1" applyAlignment="1">
      <alignment horizontal="center" vertical="center"/>
    </xf>
    <xf numFmtId="2" fontId="3" fillId="6" borderId="15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4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vertical="center"/>
    </xf>
    <xf numFmtId="49" fontId="3" fillId="0" borderId="9" xfId="0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49" fontId="3" fillId="0" borderId="4" xfId="0" applyNumberFormat="1" applyFont="1" applyFill="1" applyBorder="1" applyAlignment="1">
      <alignment vertical="center"/>
    </xf>
    <xf numFmtId="49" fontId="3" fillId="0" borderId="6" xfId="0" applyNumberFormat="1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2" fontId="3" fillId="2" borderId="8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6" borderId="8" xfId="0" applyNumberFormat="1" applyFont="1" applyFill="1" applyBorder="1" applyAlignment="1">
      <alignment horizontal="center" vertical="center"/>
    </xf>
    <xf numFmtId="0" fontId="1" fillId="0" borderId="63" xfId="0" applyFont="1" applyBorder="1" applyAlignment="1">
      <alignment horizontal="center"/>
    </xf>
    <xf numFmtId="0" fontId="1" fillId="0" borderId="62" xfId="0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2" fontId="3" fillId="2" borderId="56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2" fontId="3" fillId="2" borderId="47" xfId="0" applyNumberFormat="1" applyFont="1" applyFill="1" applyBorder="1" applyAlignment="1">
      <alignment horizontal="center" vertical="center"/>
    </xf>
    <xf numFmtId="2" fontId="3" fillId="2" borderId="4" xfId="0" applyNumberFormat="1" applyFont="1" applyFill="1" applyBorder="1" applyAlignment="1">
      <alignment horizontal="center" vertical="center"/>
    </xf>
    <xf numFmtId="2" fontId="24" fillId="2" borderId="48" xfId="0" applyNumberFormat="1" applyFont="1" applyFill="1" applyBorder="1" applyAlignment="1">
      <alignment horizontal="center" vertical="center"/>
    </xf>
    <xf numFmtId="2" fontId="24" fillId="2" borderId="0" xfId="0" applyNumberFormat="1" applyFont="1" applyFill="1" applyBorder="1" applyAlignment="1">
      <alignment horizontal="center" vertical="center"/>
    </xf>
    <xf numFmtId="2" fontId="24" fillId="2" borderId="8" xfId="0" applyNumberFormat="1" applyFont="1" applyFill="1" applyBorder="1" applyAlignment="1">
      <alignment horizontal="center" vertical="center"/>
    </xf>
    <xf numFmtId="2" fontId="24" fillId="2" borderId="1" xfId="0" applyNumberFormat="1" applyFont="1" applyFill="1" applyBorder="1" applyAlignment="1">
      <alignment horizontal="center" vertical="center"/>
    </xf>
    <xf numFmtId="2" fontId="24" fillId="2" borderId="9" xfId="0" applyNumberFormat="1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11" fillId="0" borderId="9" xfId="0" applyNumberFormat="1" applyFont="1" applyFill="1" applyBorder="1" applyAlignment="1">
      <alignment horizontal="center"/>
    </xf>
    <xf numFmtId="49" fontId="11" fillId="0" borderId="4" xfId="0" applyNumberFormat="1" applyFont="1" applyFill="1" applyBorder="1" applyAlignment="1">
      <alignment horizontal="center" vertical="center"/>
    </xf>
    <xf numFmtId="49" fontId="11" fillId="0" borderId="15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>
      <alignment horizontal="center" vertical="center" wrapText="1"/>
    </xf>
    <xf numFmtId="49" fontId="11" fillId="0" borderId="12" xfId="0" applyNumberFormat="1" applyFont="1" applyFill="1" applyBorder="1" applyAlignment="1">
      <alignment horizontal="center" vertical="center" wrapText="1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/>
    </xf>
    <xf numFmtId="49" fontId="11" fillId="8" borderId="15" xfId="0" applyNumberFormat="1" applyFont="1" applyFill="1" applyBorder="1" applyAlignment="1">
      <alignment horizontal="center"/>
    </xf>
    <xf numFmtId="49" fontId="11" fillId="8" borderId="11" xfId="0" applyNumberFormat="1" applyFont="1" applyFill="1" applyBorder="1" applyAlignment="1">
      <alignment horizontal="center"/>
    </xf>
    <xf numFmtId="49" fontId="11" fillId="8" borderId="12" xfId="0" applyNumberFormat="1" applyFont="1" applyFill="1" applyBorder="1" applyAlignment="1">
      <alignment horizontal="center"/>
    </xf>
    <xf numFmtId="49" fontId="11" fillId="0" borderId="15" xfId="0" applyNumberFormat="1" applyFont="1" applyFill="1" applyBorder="1" applyAlignment="1">
      <alignment horizontal="center"/>
    </xf>
    <xf numFmtId="49" fontId="11" fillId="0" borderId="11" xfId="0" applyNumberFormat="1" applyFont="1" applyFill="1" applyBorder="1" applyAlignment="1">
      <alignment horizontal="center"/>
    </xf>
    <xf numFmtId="2" fontId="11" fillId="6" borderId="57" xfId="0" applyNumberFormat="1" applyFont="1" applyFill="1" applyBorder="1" applyAlignment="1">
      <alignment vertical="center"/>
    </xf>
    <xf numFmtId="2" fontId="11" fillId="6" borderId="55" xfId="0" applyNumberFormat="1" applyFont="1" applyFill="1" applyBorder="1" applyAlignment="1">
      <alignment vertical="center"/>
    </xf>
    <xf numFmtId="2" fontId="11" fillId="6" borderId="5" xfId="0" applyNumberFormat="1" applyFont="1" applyFill="1" applyBorder="1" applyAlignment="1">
      <alignment vertical="center"/>
    </xf>
    <xf numFmtId="2" fontId="11" fillId="6" borderId="10" xfId="0" applyNumberFormat="1" applyFont="1" applyFill="1" applyBorder="1" applyAlignment="1">
      <alignment vertical="center"/>
    </xf>
    <xf numFmtId="2" fontId="11" fillId="6" borderId="4" xfId="0" applyNumberFormat="1" applyFont="1" applyFill="1" applyBorder="1" applyAlignment="1">
      <alignment vertical="center"/>
    </xf>
    <xf numFmtId="2" fontId="11" fillId="6" borderId="9" xfId="0" applyNumberFormat="1" applyFont="1" applyFill="1" applyBorder="1" applyAlignment="1">
      <alignment vertical="center"/>
    </xf>
    <xf numFmtId="0" fontId="11" fillId="0" borderId="3" xfId="0" applyFont="1" applyBorder="1" applyAlignment="1">
      <alignment horizontal="center"/>
    </xf>
    <xf numFmtId="0" fontId="11" fillId="0" borderId="33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33" xfId="0" applyFont="1" applyBorder="1" applyAlignment="1">
      <alignment horizontal="center" vertical="center"/>
    </xf>
    <xf numFmtId="2" fontId="11" fillId="6" borderId="15" xfId="0" applyNumberFormat="1" applyFont="1" applyFill="1" applyBorder="1" applyAlignment="1">
      <alignment vertical="center"/>
    </xf>
    <xf numFmtId="2" fontId="11" fillId="6" borderId="12" xfId="0" applyNumberFormat="1" applyFont="1" applyFill="1" applyBorder="1" applyAlignment="1">
      <alignment vertical="center"/>
    </xf>
    <xf numFmtId="0" fontId="28" fillId="0" borderId="49" xfId="0" applyFont="1" applyFill="1" applyBorder="1" applyAlignment="1">
      <alignment horizontal="right" vertical="justify" wrapText="1"/>
    </xf>
    <xf numFmtId="0" fontId="29" fillId="0" borderId="49" xfId="0" applyFont="1" applyBorder="1" applyAlignment="1">
      <alignment horizontal="right" vertical="justify"/>
    </xf>
    <xf numFmtId="0" fontId="11" fillId="0" borderId="3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1" fillId="6" borderId="15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 vertical="center" wrapText="1"/>
    </xf>
    <xf numFmtId="0" fontId="19" fillId="0" borderId="0" xfId="0" applyFont="1" applyFill="1" applyAlignment="1">
      <alignment horizontal="center"/>
    </xf>
    <xf numFmtId="49" fontId="15" fillId="0" borderId="15" xfId="0" applyNumberFormat="1" applyFont="1" applyFill="1" applyBorder="1" applyAlignment="1">
      <alignment horizontal="center"/>
    </xf>
    <xf numFmtId="49" fontId="15" fillId="0" borderId="11" xfId="0" applyNumberFormat="1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9" fillId="0" borderId="0" xfId="0" applyFont="1" applyFill="1" applyAlignment="1">
      <alignment horizontal="left"/>
    </xf>
    <xf numFmtId="49" fontId="11" fillId="6" borderId="20" xfId="0" applyNumberFormat="1" applyFont="1" applyFill="1" applyBorder="1" applyAlignment="1">
      <alignment horizontal="center" vertical="center"/>
    </xf>
    <xf numFmtId="49" fontId="11" fillId="6" borderId="31" xfId="0" applyNumberFormat="1" applyFont="1" applyFill="1" applyBorder="1" applyAlignment="1">
      <alignment horizontal="center" vertical="center"/>
    </xf>
    <xf numFmtId="2" fontId="11" fillId="6" borderId="56" xfId="0" applyNumberFormat="1" applyFont="1" applyFill="1" applyBorder="1" applyAlignment="1">
      <alignment vertical="center"/>
    </xf>
    <xf numFmtId="2" fontId="11" fillId="6" borderId="49" xfId="0" applyNumberFormat="1" applyFont="1" applyFill="1" applyBorder="1" applyAlignment="1">
      <alignment vertical="center"/>
    </xf>
    <xf numFmtId="0" fontId="11" fillId="6" borderId="4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49" fontId="11" fillId="2" borderId="77" xfId="0" applyNumberFormat="1" applyFont="1" applyFill="1" applyBorder="1" applyAlignment="1">
      <alignment horizontal="center" vertical="center"/>
    </xf>
    <xf numFmtId="49" fontId="11" fillId="2" borderId="68" xfId="0" applyNumberFormat="1" applyFont="1" applyFill="1" applyBorder="1" applyAlignment="1">
      <alignment horizontal="center" vertical="center"/>
    </xf>
    <xf numFmtId="2" fontId="30" fillId="6" borderId="4" xfId="0" applyNumberFormat="1" applyFont="1" applyFill="1" applyBorder="1" applyAlignment="1">
      <alignment vertical="center"/>
    </xf>
    <xf numFmtId="2" fontId="30" fillId="6" borderId="9" xfId="0" applyNumberFormat="1" applyFont="1" applyFill="1" applyBorder="1" applyAlignment="1">
      <alignment vertical="center"/>
    </xf>
    <xf numFmtId="0" fontId="0" fillId="0" borderId="30" xfId="0" applyBorder="1" applyAlignment="1">
      <alignment horizontal="center"/>
    </xf>
    <xf numFmtId="0" fontId="0" fillId="0" borderId="62" xfId="0" applyBorder="1" applyAlignment="1">
      <alignment horizontal="center"/>
    </xf>
    <xf numFmtId="0" fontId="11" fillId="2" borderId="15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49" fontId="11" fillId="6" borderId="19" xfId="0" applyNumberFormat="1" applyFont="1" applyFill="1" applyBorder="1" applyAlignment="1">
      <alignment horizontal="center" vertical="center"/>
    </xf>
    <xf numFmtId="49" fontId="11" fillId="6" borderId="45" xfId="0" applyNumberFormat="1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left" wrapText="1"/>
    </xf>
    <xf numFmtId="0" fontId="11" fillId="6" borderId="9" xfId="0" applyFont="1" applyFill="1" applyBorder="1" applyAlignment="1">
      <alignment horizontal="left" wrapText="1"/>
    </xf>
    <xf numFmtId="49" fontId="11" fillId="0" borderId="15" xfId="0" applyNumberFormat="1" applyFont="1" applyFill="1" applyBorder="1" applyAlignment="1">
      <alignment vertical="center"/>
    </xf>
    <xf numFmtId="49" fontId="11" fillId="0" borderId="11" xfId="0" applyNumberFormat="1" applyFont="1" applyFill="1" applyBorder="1" applyAlignment="1">
      <alignment vertical="center"/>
    </xf>
    <xf numFmtId="49" fontId="11" fillId="0" borderId="12" xfId="0" applyNumberFormat="1" applyFont="1" applyFill="1" applyBorder="1" applyAlignment="1">
      <alignment vertical="center"/>
    </xf>
  </cellXfs>
  <cellStyles count="2">
    <cellStyle name="Обычный" xfId="0" builtinId="0"/>
    <cellStyle name="Обычный_функциональная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81"/>
  <sheetViews>
    <sheetView tabSelected="1" view="pageBreakPreview" topLeftCell="A71" zoomScale="90" zoomScaleNormal="100" workbookViewId="0">
      <selection activeCell="K17" sqref="K17"/>
    </sheetView>
  </sheetViews>
  <sheetFormatPr defaultRowHeight="12.75" x14ac:dyDescent="0.2"/>
  <cols>
    <col min="1" max="1" width="0.85546875" customWidth="1"/>
    <col min="2" max="2" width="27.7109375" customWidth="1"/>
    <col min="3" max="3" width="46.140625" customWidth="1"/>
    <col min="4" max="4" width="11.85546875" customWidth="1"/>
    <col min="5" max="5" width="13.42578125" customWidth="1"/>
    <col min="6" max="6" width="11" customWidth="1"/>
    <col min="7" max="7" width="11.5703125" customWidth="1"/>
    <col min="8" max="8" width="11" customWidth="1"/>
    <col min="9" max="9" width="12.7109375" customWidth="1"/>
    <col min="10" max="10" width="11" customWidth="1"/>
    <col min="11" max="11" width="11.42578125" customWidth="1"/>
    <col min="12" max="12" width="12" customWidth="1"/>
    <col min="13" max="13" width="12.140625" customWidth="1"/>
    <col min="14" max="14" width="11.42578125" customWidth="1"/>
    <col min="15" max="15" width="12" customWidth="1"/>
    <col min="16" max="16" width="11.42578125" customWidth="1"/>
    <col min="17" max="17" width="12.140625" customWidth="1"/>
    <col min="18" max="18" width="11.140625" customWidth="1"/>
    <col min="19" max="19" width="10.85546875" customWidth="1"/>
    <col min="20" max="20" width="12.42578125" customWidth="1"/>
    <col min="21" max="21" width="13.42578125" hidden="1" customWidth="1"/>
    <col min="22" max="22" width="13.140625" hidden="1" customWidth="1"/>
    <col min="24" max="24" width="11.5703125" bestFit="1" customWidth="1"/>
  </cols>
  <sheetData>
    <row r="1" spans="2:24" ht="13.5" customHeight="1" x14ac:dyDescent="0.25">
      <c r="B1" s="1958" t="s">
        <v>187</v>
      </c>
      <c r="C1" s="1958"/>
      <c r="D1" s="1958"/>
      <c r="E1" s="1958"/>
      <c r="F1" s="1958"/>
      <c r="G1" s="1958"/>
      <c r="H1" s="1958"/>
      <c r="I1" s="1958"/>
      <c r="J1" s="1958"/>
      <c r="K1" s="1958"/>
      <c r="L1" s="1958"/>
      <c r="M1" s="1958"/>
      <c r="N1" s="1958"/>
      <c r="O1" s="1958"/>
      <c r="P1" s="1958"/>
      <c r="Q1" s="1958"/>
      <c r="R1" s="1958"/>
      <c r="S1" s="1958"/>
      <c r="T1" s="1958"/>
    </row>
    <row r="2" spans="2:24" ht="17.25" customHeight="1" x14ac:dyDescent="0.2">
      <c r="B2" s="1959" t="s">
        <v>415</v>
      </c>
      <c r="C2" s="1959"/>
      <c r="D2" s="1959"/>
      <c r="E2" s="1959"/>
      <c r="F2" s="1959"/>
      <c r="G2" s="1959"/>
      <c r="H2" s="1959"/>
      <c r="I2" s="1959"/>
      <c r="J2" s="1959"/>
      <c r="K2" s="1959"/>
      <c r="L2" s="1959"/>
      <c r="M2" s="1959"/>
      <c r="N2" s="1959"/>
      <c r="O2" s="1959"/>
      <c r="P2" s="1959"/>
      <c r="Q2" s="1959"/>
      <c r="R2" s="1959"/>
      <c r="S2" s="1959"/>
      <c r="T2" s="1959"/>
      <c r="U2" s="323"/>
      <c r="V2" s="323"/>
    </row>
    <row r="3" spans="2:24" ht="15.75" customHeight="1" x14ac:dyDescent="0.2">
      <c r="B3" s="1960" t="s">
        <v>416</v>
      </c>
      <c r="C3" s="1960"/>
      <c r="D3" s="1960"/>
      <c r="E3" s="1960"/>
      <c r="F3" s="1960"/>
      <c r="G3" s="1960"/>
      <c r="H3" s="1960"/>
      <c r="I3" s="1960"/>
      <c r="J3" s="1960"/>
      <c r="K3" s="1960"/>
      <c r="L3" s="1960"/>
      <c r="M3" s="1960"/>
      <c r="N3" s="1960"/>
      <c r="O3" s="1960"/>
      <c r="P3" s="1960"/>
      <c r="Q3" s="1960"/>
      <c r="R3" s="1960"/>
      <c r="S3" s="1960"/>
      <c r="T3" s="1960"/>
      <c r="U3" s="324"/>
      <c r="V3" s="324"/>
    </row>
    <row r="4" spans="2:24" ht="17.25" hidden="1" customHeight="1" x14ac:dyDescent="0.2"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</row>
    <row r="5" spans="2:24" ht="18" x14ac:dyDescent="0.25">
      <c r="B5" s="1961" t="s">
        <v>377</v>
      </c>
      <c r="C5" s="1961"/>
      <c r="D5" s="1961"/>
      <c r="E5" s="1961"/>
      <c r="F5" s="1961"/>
      <c r="G5" s="1961"/>
      <c r="H5" s="1961"/>
      <c r="I5" s="1961"/>
      <c r="J5" s="1961"/>
      <c r="K5" s="1961"/>
      <c r="L5" s="1961"/>
      <c r="M5" s="1961"/>
      <c r="N5" s="1961"/>
      <c r="O5" s="1961"/>
      <c r="P5" s="1961"/>
      <c r="Q5" s="1961"/>
      <c r="R5" s="1961"/>
      <c r="S5" s="1961"/>
      <c r="T5" s="1961"/>
      <c r="U5" s="992"/>
    </row>
    <row r="6" spans="2:24" ht="13.5" thickBot="1" x14ac:dyDescent="0.25">
      <c r="B6" s="1963" t="s">
        <v>423</v>
      </c>
      <c r="C6" s="1964"/>
      <c r="D6" s="1964"/>
      <c r="E6" s="1964"/>
      <c r="F6" s="1964"/>
      <c r="G6" s="1964"/>
      <c r="H6" s="1964"/>
      <c r="I6" s="1964"/>
      <c r="J6" s="1964"/>
      <c r="K6" s="1964"/>
      <c r="L6" s="1964"/>
      <c r="M6" s="1964"/>
      <c r="N6" s="1964"/>
      <c r="O6" s="1964"/>
      <c r="P6" s="1964"/>
      <c r="Q6" s="1964"/>
      <c r="R6" s="1964"/>
      <c r="S6" s="1964"/>
      <c r="T6" s="1964"/>
    </row>
    <row r="7" spans="2:24" s="1" customFormat="1" ht="18.75" customHeight="1" thickBot="1" x14ac:dyDescent="0.3">
      <c r="B7" s="2056" t="s">
        <v>1</v>
      </c>
      <c r="C7" s="2056" t="s">
        <v>42</v>
      </c>
      <c r="D7" s="1965" t="s">
        <v>188</v>
      </c>
      <c r="E7" s="1966"/>
      <c r="F7" s="1967"/>
      <c r="G7" s="1967"/>
      <c r="H7" s="1967"/>
      <c r="I7" s="1966"/>
      <c r="J7" s="1967"/>
      <c r="K7" s="1967"/>
      <c r="L7" s="1967"/>
      <c r="M7" s="1966"/>
      <c r="N7" s="1967"/>
      <c r="O7" s="1967"/>
      <c r="P7" s="1967"/>
      <c r="Q7" s="1966"/>
      <c r="R7" s="1967"/>
      <c r="S7" s="1967"/>
      <c r="T7" s="1967"/>
      <c r="U7" s="2063"/>
      <c r="V7" s="2064"/>
    </row>
    <row r="8" spans="2:24" s="1" customFormat="1" ht="16.5" customHeight="1" thickBot="1" x14ac:dyDescent="0.25">
      <c r="B8" s="2057"/>
      <c r="C8" s="2057"/>
      <c r="D8" s="1968" t="s">
        <v>319</v>
      </c>
      <c r="E8" s="311" t="s">
        <v>204</v>
      </c>
      <c r="F8" s="1971" t="s">
        <v>126</v>
      </c>
      <c r="G8" s="1971"/>
      <c r="H8" s="1971"/>
      <c r="I8" s="311" t="s">
        <v>205</v>
      </c>
      <c r="J8" s="1971" t="s">
        <v>126</v>
      </c>
      <c r="K8" s="1971"/>
      <c r="L8" s="1971"/>
      <c r="M8" s="311" t="s">
        <v>206</v>
      </c>
      <c r="N8" s="1971" t="s">
        <v>126</v>
      </c>
      <c r="O8" s="1971"/>
      <c r="P8" s="1971"/>
      <c r="Q8" s="311" t="s">
        <v>207</v>
      </c>
      <c r="R8" s="1970"/>
      <c r="S8" s="1971"/>
      <c r="T8" s="1972"/>
      <c r="U8" s="2065" t="s">
        <v>367</v>
      </c>
      <c r="V8" s="2065" t="s">
        <v>376</v>
      </c>
    </row>
    <row r="9" spans="2:24" s="1" customFormat="1" ht="15.75" customHeight="1" thickBot="1" x14ac:dyDescent="0.25">
      <c r="B9" s="2058"/>
      <c r="C9" s="2058"/>
      <c r="D9" s="1969"/>
      <c r="E9" s="312" t="s">
        <v>190</v>
      </c>
      <c r="F9" s="51" t="s">
        <v>191</v>
      </c>
      <c r="G9" s="130" t="s">
        <v>192</v>
      </c>
      <c r="H9" s="50" t="s">
        <v>193</v>
      </c>
      <c r="I9" s="312" t="s">
        <v>190</v>
      </c>
      <c r="J9" s="51" t="s">
        <v>194</v>
      </c>
      <c r="K9" s="130" t="s">
        <v>195</v>
      </c>
      <c r="L9" s="50" t="s">
        <v>196</v>
      </c>
      <c r="M9" s="312" t="s">
        <v>190</v>
      </c>
      <c r="N9" s="130" t="s">
        <v>197</v>
      </c>
      <c r="O9" s="132" t="s">
        <v>198</v>
      </c>
      <c r="P9" s="130" t="s">
        <v>199</v>
      </c>
      <c r="Q9" s="312" t="s">
        <v>190</v>
      </c>
      <c r="R9" s="1522" t="s">
        <v>200</v>
      </c>
      <c r="S9" s="131" t="s">
        <v>201</v>
      </c>
      <c r="T9" s="1523" t="s">
        <v>202</v>
      </c>
      <c r="U9" s="2066"/>
      <c r="V9" s="2066"/>
    </row>
    <row r="10" spans="2:24" s="1" customFormat="1" ht="21" customHeight="1" thickBot="1" x14ac:dyDescent="0.3">
      <c r="B10" s="34" t="s">
        <v>138</v>
      </c>
      <c r="C10" s="35" t="s">
        <v>121</v>
      </c>
      <c r="D10" s="128">
        <f t="shared" ref="D10:T10" si="0">D11+D27+D44+D56+D23+D18+D60+D62</f>
        <v>4840463.59</v>
      </c>
      <c r="E10" s="1056">
        <f t="shared" si="0"/>
        <v>944092.56</v>
      </c>
      <c r="F10" s="1828">
        <f t="shared" si="0"/>
        <v>375730.1</v>
      </c>
      <c r="G10" s="128">
        <f t="shared" si="0"/>
        <v>224384.68</v>
      </c>
      <c r="H10" s="128">
        <f t="shared" si="0"/>
        <v>343977.78</v>
      </c>
      <c r="I10" s="1056">
        <f t="shared" si="0"/>
        <v>1123591.23</v>
      </c>
      <c r="J10" s="128">
        <f t="shared" si="0"/>
        <v>307548.12</v>
      </c>
      <c r="K10" s="128">
        <f t="shared" si="0"/>
        <v>315869.46000000002</v>
      </c>
      <c r="L10" s="128">
        <f t="shared" si="0"/>
        <v>500173.65</v>
      </c>
      <c r="M10" s="1056">
        <f t="shared" si="0"/>
        <v>1470529.16</v>
      </c>
      <c r="N10" s="128">
        <f t="shared" si="0"/>
        <v>491781.12999999995</v>
      </c>
      <c r="O10" s="128">
        <f t="shared" si="0"/>
        <v>462982.68</v>
      </c>
      <c r="P10" s="128">
        <f t="shared" si="0"/>
        <v>515765.35</v>
      </c>
      <c r="Q10" s="1056">
        <f t="shared" si="0"/>
        <v>1302250.6400000001</v>
      </c>
      <c r="R10" s="128">
        <f t="shared" si="0"/>
        <v>516375.42</v>
      </c>
      <c r="S10" s="128">
        <f t="shared" si="0"/>
        <v>418677.02</v>
      </c>
      <c r="T10" s="128">
        <f t="shared" si="0"/>
        <v>367198.2</v>
      </c>
      <c r="U10" s="952">
        <f>U11+U27+U44+U56+U23+U18</f>
        <v>0</v>
      </c>
      <c r="V10" s="128">
        <f>V11+V27+V44+V56+V23+V18</f>
        <v>0</v>
      </c>
      <c r="X10" s="888"/>
    </row>
    <row r="11" spans="2:24" s="1" customFormat="1" ht="15.75" customHeight="1" thickBot="1" x14ac:dyDescent="0.3">
      <c r="B11" s="783" t="s">
        <v>139</v>
      </c>
      <c r="C11" s="790" t="s">
        <v>46</v>
      </c>
      <c r="D11" s="329">
        <f>D12</f>
        <v>3931600</v>
      </c>
      <c r="E11" s="330">
        <f t="shared" ref="E11:V11" si="1">E12</f>
        <v>789592.91999999993</v>
      </c>
      <c r="F11" s="329">
        <f t="shared" si="1"/>
        <v>315799.94</v>
      </c>
      <c r="G11" s="330">
        <f t="shared" si="1"/>
        <v>216339.5</v>
      </c>
      <c r="H11" s="329">
        <f t="shared" si="1"/>
        <v>257453.48</v>
      </c>
      <c r="I11" s="329">
        <f t="shared" si="1"/>
        <v>912500</v>
      </c>
      <c r="J11" s="329">
        <f t="shared" si="1"/>
        <v>233051.64</v>
      </c>
      <c r="K11" s="330">
        <f t="shared" si="1"/>
        <v>259247.72</v>
      </c>
      <c r="L11" s="329">
        <f t="shared" si="1"/>
        <v>420200.64</v>
      </c>
      <c r="M11" s="693">
        <f t="shared" si="1"/>
        <v>1213700</v>
      </c>
      <c r="N11" s="329">
        <f t="shared" si="1"/>
        <v>403400</v>
      </c>
      <c r="O11" s="330">
        <f t="shared" si="1"/>
        <v>404600</v>
      </c>
      <c r="P11" s="329">
        <f t="shared" si="1"/>
        <v>405700</v>
      </c>
      <c r="Q11" s="329">
        <f t="shared" si="1"/>
        <v>1015807.0800000001</v>
      </c>
      <c r="R11" s="329">
        <f t="shared" si="1"/>
        <v>410300</v>
      </c>
      <c r="S11" s="329">
        <f t="shared" si="1"/>
        <v>350107.02</v>
      </c>
      <c r="T11" s="329">
        <f t="shared" si="1"/>
        <v>255400.06</v>
      </c>
      <c r="U11" s="953">
        <f t="shared" si="1"/>
        <v>0</v>
      </c>
      <c r="V11" s="329">
        <f t="shared" si="1"/>
        <v>0</v>
      </c>
      <c r="X11" s="888"/>
    </row>
    <row r="12" spans="2:24" s="1" customFormat="1" ht="18.75" customHeight="1" x14ac:dyDescent="0.25">
      <c r="B12" s="781" t="s">
        <v>140</v>
      </c>
      <c r="C12" s="789" t="s">
        <v>47</v>
      </c>
      <c r="D12" s="288">
        <f>D13+D14+D17</f>
        <v>3931600</v>
      </c>
      <c r="E12" s="288">
        <f t="shared" ref="E12:T12" si="2">E13+E14+E17</f>
        <v>789592.91999999993</v>
      </c>
      <c r="F12" s="288">
        <f t="shared" si="2"/>
        <v>315799.94</v>
      </c>
      <c r="G12" s="288">
        <f t="shared" si="2"/>
        <v>216339.5</v>
      </c>
      <c r="H12" s="288">
        <f t="shared" si="2"/>
        <v>257453.48</v>
      </c>
      <c r="I12" s="288">
        <f t="shared" si="2"/>
        <v>912500</v>
      </c>
      <c r="J12" s="288">
        <f t="shared" si="2"/>
        <v>233051.64</v>
      </c>
      <c r="K12" s="288">
        <f t="shared" si="2"/>
        <v>259247.72</v>
      </c>
      <c r="L12" s="288">
        <f t="shared" si="2"/>
        <v>420200.64</v>
      </c>
      <c r="M12" s="288">
        <f t="shared" si="2"/>
        <v>1213700</v>
      </c>
      <c r="N12" s="288">
        <f t="shared" si="2"/>
        <v>403400</v>
      </c>
      <c r="O12" s="288">
        <f t="shared" si="2"/>
        <v>404600</v>
      </c>
      <c r="P12" s="288">
        <f t="shared" si="2"/>
        <v>405700</v>
      </c>
      <c r="Q12" s="288">
        <f t="shared" si="2"/>
        <v>1015807.0800000001</v>
      </c>
      <c r="R12" s="288">
        <f t="shared" si="2"/>
        <v>410300</v>
      </c>
      <c r="S12" s="288">
        <f t="shared" si="2"/>
        <v>350107.02</v>
      </c>
      <c r="T12" s="288">
        <f t="shared" si="2"/>
        <v>255400.06</v>
      </c>
      <c r="U12" s="674">
        <f>U13+U14</f>
        <v>0</v>
      </c>
      <c r="V12" s="664">
        <f>V13+V14</f>
        <v>0</v>
      </c>
      <c r="X12" s="888"/>
    </row>
    <row r="13" spans="2:24" s="1" customFormat="1" ht="80.25" customHeight="1" x14ac:dyDescent="0.2">
      <c r="B13" s="36" t="s">
        <v>141</v>
      </c>
      <c r="C13" s="16" t="s">
        <v>123</v>
      </c>
      <c r="D13" s="523">
        <f>E13+I13+M13+Q13</f>
        <v>3931600</v>
      </c>
      <c r="E13" s="1887">
        <f>F13+G13+H13</f>
        <v>789592.91999999993</v>
      </c>
      <c r="F13" s="1823">
        <v>315799.94</v>
      </c>
      <c r="G13" s="1823">
        <v>216339.5</v>
      </c>
      <c r="H13" s="1823">
        <v>257453.48</v>
      </c>
      <c r="I13" s="543">
        <f>J13+K13+L13</f>
        <v>912500</v>
      </c>
      <c r="J13" s="1823">
        <v>233051.64</v>
      </c>
      <c r="K13" s="1823">
        <v>259247.72</v>
      </c>
      <c r="L13" s="242">
        <v>420200.64</v>
      </c>
      <c r="M13" s="666">
        <f>N13+O13+P13</f>
        <v>1213700</v>
      </c>
      <c r="N13" s="242">
        <v>403400</v>
      </c>
      <c r="O13" s="244">
        <v>404600</v>
      </c>
      <c r="P13" s="242">
        <v>405700</v>
      </c>
      <c r="Q13" s="543">
        <f>R13+S13+T13</f>
        <v>1015807.0800000001</v>
      </c>
      <c r="R13" s="242">
        <v>410300</v>
      </c>
      <c r="S13" s="242">
        <v>350107.02</v>
      </c>
      <c r="T13" s="242">
        <v>255400.06</v>
      </c>
      <c r="U13" s="967"/>
      <c r="V13" s="967"/>
      <c r="X13" s="888"/>
    </row>
    <row r="14" spans="2:24" ht="12.75" customHeight="1" x14ac:dyDescent="0.2">
      <c r="B14" s="2046" t="s">
        <v>142</v>
      </c>
      <c r="C14" s="2024" t="s">
        <v>122</v>
      </c>
      <c r="D14" s="2059">
        <f>E14+I14+M14+Q14</f>
        <v>0</v>
      </c>
      <c r="E14" s="1999">
        <f>F14+G14+H14</f>
        <v>0</v>
      </c>
      <c r="F14" s="1998"/>
      <c r="G14" s="1997"/>
      <c r="H14" s="1998"/>
      <c r="I14" s="2062">
        <f>J14+K14+L14</f>
        <v>0</v>
      </c>
      <c r="J14" s="1998"/>
      <c r="K14" s="1997"/>
      <c r="L14" s="1998"/>
      <c r="M14" s="1999">
        <f>N14+O14+P14</f>
        <v>0</v>
      </c>
      <c r="N14" s="1998"/>
      <c r="O14" s="1997"/>
      <c r="P14" s="1998"/>
      <c r="Q14" s="1999">
        <f>R14+S14+T14</f>
        <v>0</v>
      </c>
      <c r="R14" s="1998"/>
      <c r="S14" s="1997"/>
      <c r="T14" s="1998"/>
      <c r="U14" s="2067"/>
      <c r="V14" s="2070"/>
      <c r="X14" s="888"/>
    </row>
    <row r="15" spans="2:24" ht="12.75" customHeight="1" x14ac:dyDescent="0.2">
      <c r="B15" s="2047"/>
      <c r="C15" s="2029"/>
      <c r="D15" s="2060"/>
      <c r="E15" s="2000"/>
      <c r="F15" s="1980"/>
      <c r="G15" s="1986"/>
      <c r="H15" s="1980"/>
      <c r="I15" s="1983"/>
      <c r="J15" s="1980"/>
      <c r="K15" s="1986"/>
      <c r="L15" s="1980"/>
      <c r="M15" s="2000"/>
      <c r="N15" s="1980"/>
      <c r="O15" s="1986"/>
      <c r="P15" s="1980"/>
      <c r="Q15" s="2000"/>
      <c r="R15" s="1980"/>
      <c r="S15" s="1986"/>
      <c r="T15" s="1980"/>
      <c r="U15" s="2068"/>
      <c r="V15" s="2071"/>
      <c r="X15" s="888"/>
    </row>
    <row r="16" spans="2:24" ht="85.5" customHeight="1" x14ac:dyDescent="0.2">
      <c r="B16" s="2055"/>
      <c r="C16" s="2050"/>
      <c r="D16" s="2061"/>
      <c r="E16" s="2001"/>
      <c r="F16" s="1981"/>
      <c r="G16" s="1987"/>
      <c r="H16" s="1981"/>
      <c r="I16" s="1984"/>
      <c r="J16" s="1981"/>
      <c r="K16" s="1987"/>
      <c r="L16" s="1981"/>
      <c r="M16" s="2001"/>
      <c r="N16" s="1981"/>
      <c r="O16" s="1987"/>
      <c r="P16" s="1981"/>
      <c r="Q16" s="2001"/>
      <c r="R16" s="1981"/>
      <c r="S16" s="1987"/>
      <c r="T16" s="1981"/>
      <c r="U16" s="2069"/>
      <c r="V16" s="2072"/>
      <c r="X16" s="888"/>
    </row>
    <row r="17" spans="2:24" ht="52.5" customHeight="1" thickBot="1" x14ac:dyDescent="0.25">
      <c r="B17" s="778" t="s">
        <v>332</v>
      </c>
      <c r="C17" s="17" t="s">
        <v>333</v>
      </c>
      <c r="D17" s="289">
        <f>E17+I17+M17+Q17</f>
        <v>0</v>
      </c>
      <c r="E17" s="544">
        <f>F17+G17+H17</f>
        <v>0</v>
      </c>
      <c r="F17" s="281"/>
      <c r="G17" s="280"/>
      <c r="H17" s="281"/>
      <c r="I17" s="1039">
        <f>J17+K17+L17</f>
        <v>0</v>
      </c>
      <c r="J17" s="281"/>
      <c r="K17" s="280"/>
      <c r="L17" s="281"/>
      <c r="M17" s="544">
        <f>N17+O17+P17</f>
        <v>0</v>
      </c>
      <c r="N17" s="281"/>
      <c r="O17" s="280"/>
      <c r="P17" s="281"/>
      <c r="Q17" s="1039">
        <f>R17+S17+T17</f>
        <v>0</v>
      </c>
      <c r="R17" s="281"/>
      <c r="S17" s="280"/>
      <c r="T17" s="281"/>
      <c r="U17" s="1055"/>
      <c r="V17" s="1040"/>
      <c r="X17" s="888"/>
    </row>
    <row r="18" spans="2:24" ht="39.75" customHeight="1" thickBot="1" x14ac:dyDescent="0.25">
      <c r="B18" s="787" t="s">
        <v>234</v>
      </c>
      <c r="C18" s="788" t="s">
        <v>253</v>
      </c>
      <c r="D18" s="775">
        <f>D19+D20+D21+D22</f>
        <v>395029.68000000005</v>
      </c>
      <c r="E18" s="775">
        <f t="shared" ref="E18:V18" si="3">E19+E20+E21+E22</f>
        <v>95441.91</v>
      </c>
      <c r="F18" s="775">
        <f t="shared" si="3"/>
        <v>29298.560000000001</v>
      </c>
      <c r="G18" s="775">
        <f t="shared" si="3"/>
        <v>94.529999999999973</v>
      </c>
      <c r="H18" s="775">
        <f t="shared" si="3"/>
        <v>66048.820000000007</v>
      </c>
      <c r="I18" s="775">
        <f t="shared" si="3"/>
        <v>92375.510000000009</v>
      </c>
      <c r="J18" s="775">
        <f t="shared" si="3"/>
        <v>38907.31</v>
      </c>
      <c r="K18" s="775">
        <f t="shared" si="3"/>
        <v>45680.090000000004</v>
      </c>
      <c r="L18" s="775">
        <f t="shared" si="3"/>
        <v>7788.11</v>
      </c>
      <c r="M18" s="775">
        <f t="shared" si="3"/>
        <v>73842.490000000005</v>
      </c>
      <c r="N18" s="775">
        <f t="shared" si="3"/>
        <v>25137.670000000002</v>
      </c>
      <c r="O18" s="775">
        <f t="shared" si="3"/>
        <v>25972</v>
      </c>
      <c r="P18" s="775">
        <f t="shared" si="3"/>
        <v>22732.82</v>
      </c>
      <c r="Q18" s="775">
        <f t="shared" si="3"/>
        <v>133369.76999999999</v>
      </c>
      <c r="R18" s="775">
        <f t="shared" si="3"/>
        <v>51739.18</v>
      </c>
      <c r="S18" s="775">
        <f t="shared" si="3"/>
        <v>36400</v>
      </c>
      <c r="T18" s="775">
        <f t="shared" si="3"/>
        <v>45230.590000000004</v>
      </c>
      <c r="U18" s="954">
        <f t="shared" si="3"/>
        <v>0</v>
      </c>
      <c r="V18" s="775">
        <f t="shared" si="3"/>
        <v>0</v>
      </c>
      <c r="X18" s="888"/>
    </row>
    <row r="19" spans="2:24" ht="77.25" customHeight="1" x14ac:dyDescent="0.2">
      <c r="B19" s="785" t="s">
        <v>230</v>
      </c>
      <c r="C19" s="786" t="s">
        <v>283</v>
      </c>
      <c r="D19" s="288">
        <f>E19+I19+M19+Q19</f>
        <v>140166.85</v>
      </c>
      <c r="E19" s="1889">
        <f>F19+G19+H19</f>
        <v>33198.639999999999</v>
      </c>
      <c r="F19" s="1824">
        <v>11126.63</v>
      </c>
      <c r="G19" s="1869">
        <v>575.51</v>
      </c>
      <c r="H19" s="1824">
        <v>21496.5</v>
      </c>
      <c r="I19" s="664">
        <f>J19+K19+L19</f>
        <v>31183.89</v>
      </c>
      <c r="J19" s="1824">
        <v>13077.15</v>
      </c>
      <c r="K19" s="1869">
        <v>15666.74</v>
      </c>
      <c r="L19" s="282">
        <v>2440</v>
      </c>
      <c r="M19" s="665">
        <f>N19+O19+P19</f>
        <v>23380.260000000002</v>
      </c>
      <c r="N19" s="282">
        <v>6297.26</v>
      </c>
      <c r="O19" s="283">
        <v>9762</v>
      </c>
      <c r="P19" s="282">
        <v>7321</v>
      </c>
      <c r="Q19" s="664">
        <f>R19+S19+T19</f>
        <v>52404.06</v>
      </c>
      <c r="R19" s="282">
        <v>14750</v>
      </c>
      <c r="S19" s="283">
        <v>15350</v>
      </c>
      <c r="T19" s="282">
        <v>22304.06</v>
      </c>
      <c r="U19" s="968"/>
      <c r="V19" s="969"/>
      <c r="X19" s="888"/>
    </row>
    <row r="20" spans="2:24" ht="87" customHeight="1" x14ac:dyDescent="0.2">
      <c r="B20" s="769" t="s">
        <v>231</v>
      </c>
      <c r="C20" s="771" t="s">
        <v>284</v>
      </c>
      <c r="D20" s="288">
        <f>E20+I20+M20+Q20</f>
        <v>2129.3000000000002</v>
      </c>
      <c r="E20" s="1889">
        <f>F20+G20+H20</f>
        <v>579.91</v>
      </c>
      <c r="F20" s="1824">
        <v>180.31</v>
      </c>
      <c r="G20" s="1869">
        <v>34.270000000000003</v>
      </c>
      <c r="H20" s="1824">
        <v>365.33</v>
      </c>
      <c r="I20" s="664">
        <f>J20+K20+L20</f>
        <v>503.57000000000005</v>
      </c>
      <c r="J20" s="1824">
        <v>213.57</v>
      </c>
      <c r="K20" s="1869">
        <v>230.78</v>
      </c>
      <c r="L20" s="282">
        <v>59.22</v>
      </c>
      <c r="M20" s="664">
        <f>N20+O20+P20</f>
        <v>630.81999999999994</v>
      </c>
      <c r="N20" s="282">
        <v>185</v>
      </c>
      <c r="O20" s="283">
        <v>281</v>
      </c>
      <c r="P20" s="282">
        <v>164.82</v>
      </c>
      <c r="Q20" s="664">
        <f>R20+S20+T20</f>
        <v>415</v>
      </c>
      <c r="R20" s="282">
        <v>142</v>
      </c>
      <c r="S20" s="283">
        <v>150</v>
      </c>
      <c r="T20" s="282">
        <v>123</v>
      </c>
      <c r="U20" s="967"/>
      <c r="V20" s="967"/>
      <c r="X20" s="888"/>
    </row>
    <row r="21" spans="2:24" ht="78" customHeight="1" x14ac:dyDescent="0.2">
      <c r="B21" s="769" t="s">
        <v>232</v>
      </c>
      <c r="C21" s="771" t="s">
        <v>285</v>
      </c>
      <c r="D21" s="249">
        <f>E21+I21+M21+Q21</f>
        <v>305929.38</v>
      </c>
      <c r="E21" s="1890">
        <f>F21+G21+H21</f>
        <v>67632.52</v>
      </c>
      <c r="F21" s="1825">
        <v>19432.47</v>
      </c>
      <c r="G21" s="1870">
        <v>25.08</v>
      </c>
      <c r="H21" s="1825">
        <v>48174.97</v>
      </c>
      <c r="I21" s="543">
        <f>J21+K21+L21</f>
        <v>71742.48</v>
      </c>
      <c r="J21" s="1825">
        <v>27871.02</v>
      </c>
      <c r="K21" s="1870">
        <v>31646.2</v>
      </c>
      <c r="L21" s="325">
        <v>12225.26</v>
      </c>
      <c r="M21" s="682">
        <f>N21+O21+P21</f>
        <v>71455</v>
      </c>
      <c r="N21" s="325">
        <v>28479</v>
      </c>
      <c r="O21" s="326">
        <v>23329</v>
      </c>
      <c r="P21" s="325">
        <v>19647</v>
      </c>
      <c r="Q21" s="671">
        <f>R21+S21+T21</f>
        <v>95099.38</v>
      </c>
      <c r="R21" s="325">
        <v>42200</v>
      </c>
      <c r="S21" s="326">
        <v>25300</v>
      </c>
      <c r="T21" s="325">
        <v>27599.38</v>
      </c>
      <c r="U21" s="970"/>
      <c r="V21" s="967"/>
      <c r="X21" s="888"/>
    </row>
    <row r="22" spans="2:24" ht="79.5" customHeight="1" thickBot="1" x14ac:dyDescent="0.25">
      <c r="B22" s="770" t="s">
        <v>233</v>
      </c>
      <c r="C22" s="772" t="s">
        <v>286</v>
      </c>
      <c r="D22" s="1524">
        <f>E22+I22+M22+Q22</f>
        <v>-53195.85</v>
      </c>
      <c r="E22" s="1891">
        <f>F22+G22+H22</f>
        <v>-5969.16</v>
      </c>
      <c r="F22" s="1826">
        <v>-1440.85</v>
      </c>
      <c r="G22" s="1871">
        <v>-540.33000000000004</v>
      </c>
      <c r="H22" s="1826">
        <v>-3987.98</v>
      </c>
      <c r="I22" s="1525">
        <f>J22+K22+L22</f>
        <v>-11054.43</v>
      </c>
      <c r="J22" s="1826">
        <v>-2254.4299999999998</v>
      </c>
      <c r="K22" s="1871">
        <v>-1863.63</v>
      </c>
      <c r="L22" s="327">
        <v>-6936.37</v>
      </c>
      <c r="M22" s="1526">
        <f>N22+O22+P22</f>
        <v>-21623.59</v>
      </c>
      <c r="N22" s="327">
        <v>-9823.59</v>
      </c>
      <c r="O22" s="328">
        <v>-7400</v>
      </c>
      <c r="P22" s="327">
        <v>-4400</v>
      </c>
      <c r="Q22" s="673">
        <f>R22+S22+T22</f>
        <v>-14548.67</v>
      </c>
      <c r="R22" s="327">
        <v>-5352.82</v>
      </c>
      <c r="S22" s="328">
        <v>-4400</v>
      </c>
      <c r="T22" s="327">
        <v>-4795.8500000000004</v>
      </c>
      <c r="U22" s="971">
        <v>0</v>
      </c>
      <c r="V22" s="971">
        <v>0</v>
      </c>
      <c r="W22" s="992"/>
      <c r="X22" s="888"/>
    </row>
    <row r="23" spans="2:24" ht="22.5" customHeight="1" thickBot="1" x14ac:dyDescent="0.25">
      <c r="B23" s="773" t="s">
        <v>173</v>
      </c>
      <c r="C23" s="31" t="s">
        <v>176</v>
      </c>
      <c r="D23" s="775">
        <f>D24</f>
        <v>1400</v>
      </c>
      <c r="E23" s="776">
        <f t="shared" ref="E23:U24" si="4">E24</f>
        <v>0</v>
      </c>
      <c r="F23" s="775">
        <f t="shared" si="4"/>
        <v>0</v>
      </c>
      <c r="G23" s="776">
        <f t="shared" si="4"/>
        <v>0</v>
      </c>
      <c r="H23" s="775">
        <f t="shared" si="4"/>
        <v>0</v>
      </c>
      <c r="I23" s="775">
        <f t="shared" si="4"/>
        <v>0</v>
      </c>
      <c r="J23" s="775">
        <f t="shared" si="4"/>
        <v>0</v>
      </c>
      <c r="K23" s="776">
        <f t="shared" si="4"/>
        <v>0</v>
      </c>
      <c r="L23" s="775">
        <f t="shared" si="4"/>
        <v>0</v>
      </c>
      <c r="M23" s="777">
        <f t="shared" si="4"/>
        <v>500</v>
      </c>
      <c r="N23" s="775">
        <f t="shared" si="4"/>
        <v>0</v>
      </c>
      <c r="O23" s="776">
        <f t="shared" si="4"/>
        <v>500</v>
      </c>
      <c r="P23" s="775">
        <f t="shared" si="4"/>
        <v>0</v>
      </c>
      <c r="Q23" s="775">
        <f t="shared" si="4"/>
        <v>900</v>
      </c>
      <c r="R23" s="775">
        <f t="shared" si="4"/>
        <v>900</v>
      </c>
      <c r="S23" s="775">
        <f t="shared" si="4"/>
        <v>0</v>
      </c>
      <c r="T23" s="775">
        <f t="shared" si="4"/>
        <v>0</v>
      </c>
      <c r="U23" s="954">
        <f t="shared" si="4"/>
        <v>0</v>
      </c>
      <c r="V23" s="775">
        <f>V24</f>
        <v>0</v>
      </c>
      <c r="X23" s="888"/>
    </row>
    <row r="24" spans="2:24" ht="20.25" customHeight="1" x14ac:dyDescent="0.2">
      <c r="B24" s="41" t="s">
        <v>174</v>
      </c>
      <c r="C24" s="21" t="s">
        <v>172</v>
      </c>
      <c r="D24" s="288">
        <f>D25</f>
        <v>1400</v>
      </c>
      <c r="E24" s="672">
        <f t="shared" si="4"/>
        <v>0</v>
      </c>
      <c r="F24" s="282">
        <f t="shared" si="4"/>
        <v>0</v>
      </c>
      <c r="G24" s="283">
        <f t="shared" si="4"/>
        <v>0</v>
      </c>
      <c r="H24" s="282">
        <f t="shared" si="4"/>
        <v>0</v>
      </c>
      <c r="I24" s="664">
        <f t="shared" si="4"/>
        <v>0</v>
      </c>
      <c r="J24" s="282">
        <f t="shared" si="4"/>
        <v>0</v>
      </c>
      <c r="K24" s="283">
        <f t="shared" si="4"/>
        <v>0</v>
      </c>
      <c r="L24" s="282">
        <f t="shared" si="4"/>
        <v>0</v>
      </c>
      <c r="M24" s="665">
        <f t="shared" si="4"/>
        <v>500</v>
      </c>
      <c r="N24" s="282">
        <f t="shared" si="4"/>
        <v>0</v>
      </c>
      <c r="O24" s="283">
        <f t="shared" si="4"/>
        <v>500</v>
      </c>
      <c r="P24" s="282">
        <f t="shared" si="4"/>
        <v>0</v>
      </c>
      <c r="Q24" s="664">
        <f t="shared" si="4"/>
        <v>900</v>
      </c>
      <c r="R24" s="282">
        <f t="shared" si="4"/>
        <v>900</v>
      </c>
      <c r="S24" s="282">
        <f t="shared" si="4"/>
        <v>0</v>
      </c>
      <c r="T24" s="282">
        <f t="shared" si="4"/>
        <v>0</v>
      </c>
      <c r="U24" s="972">
        <f t="shared" si="4"/>
        <v>0</v>
      </c>
      <c r="V24" s="288">
        <f>V25</f>
        <v>0</v>
      </c>
      <c r="X24" s="888"/>
    </row>
    <row r="25" spans="2:24" ht="19.5" customHeight="1" thickBot="1" x14ac:dyDescent="0.25">
      <c r="B25" s="41" t="s">
        <v>175</v>
      </c>
      <c r="C25" s="21" t="s">
        <v>172</v>
      </c>
      <c r="D25" s="288">
        <f>E25+I25+M25+Q25</f>
        <v>1400</v>
      </c>
      <c r="E25" s="672">
        <f>F25+G25+H25</f>
        <v>0</v>
      </c>
      <c r="F25" s="282">
        <v>0</v>
      </c>
      <c r="G25" s="283">
        <v>0</v>
      </c>
      <c r="H25" s="282">
        <v>0</v>
      </c>
      <c r="I25" s="664">
        <f>J25+K25+L25</f>
        <v>0</v>
      </c>
      <c r="J25" s="1824">
        <v>0</v>
      </c>
      <c r="K25" s="1869">
        <v>0</v>
      </c>
      <c r="L25" s="282">
        <v>0</v>
      </c>
      <c r="M25" s="665">
        <f>N25+O25+P25</f>
        <v>500</v>
      </c>
      <c r="N25" s="282">
        <v>0</v>
      </c>
      <c r="O25" s="283">
        <v>500</v>
      </c>
      <c r="P25" s="282">
        <v>0</v>
      </c>
      <c r="Q25" s="672">
        <f>R25+S25+T25</f>
        <v>900</v>
      </c>
      <c r="R25" s="282">
        <v>900</v>
      </c>
      <c r="S25" s="283">
        <v>0</v>
      </c>
      <c r="T25" s="282">
        <v>0</v>
      </c>
      <c r="U25" s="967"/>
      <c r="V25" s="967"/>
      <c r="X25" s="888"/>
    </row>
    <row r="26" spans="2:24" ht="39.75" hidden="1" customHeight="1" thickBot="1" x14ac:dyDescent="0.25">
      <c r="B26" s="40" t="s">
        <v>171</v>
      </c>
      <c r="C26" s="6" t="s">
        <v>209</v>
      </c>
      <c r="D26" s="289" t="e">
        <f>E26+I26+M26+Q26</f>
        <v>#REF!</v>
      </c>
      <c r="E26" s="544">
        <f>H26</f>
        <v>500</v>
      </c>
      <c r="F26" s="281">
        <v>0</v>
      </c>
      <c r="G26" s="280">
        <v>0</v>
      </c>
      <c r="H26" s="281">
        <v>500</v>
      </c>
      <c r="I26" s="281" t="e">
        <f>J26+N26+R26+#REF!</f>
        <v>#REF!</v>
      </c>
      <c r="J26" s="281" t="e">
        <f>K26+O26+S26+#REF!</f>
        <v>#REF!</v>
      </c>
      <c r="K26" s="280" t="e">
        <f>L26+P26+T26+#REF!</f>
        <v>#REF!</v>
      </c>
      <c r="L26" s="281" t="e">
        <f>M26+Q26+#REF!+U26</f>
        <v>#REF!</v>
      </c>
      <c r="M26" s="683" t="e">
        <f>N26+R26+#REF!+V26</f>
        <v>#REF!</v>
      </c>
      <c r="N26" s="281" t="e">
        <f>O26+S26+#REF!+W26</f>
        <v>#REF!</v>
      </c>
      <c r="O26" s="280" t="e">
        <f>P26+T26+#REF!+X26</f>
        <v>#REF!</v>
      </c>
      <c r="P26" s="281" t="e">
        <f>Q26+#REF!+U26+Y26</f>
        <v>#REF!</v>
      </c>
      <c r="Q26" s="281" t="e">
        <f>R26+#REF!+V26+Z26</f>
        <v>#REF!</v>
      </c>
      <c r="R26" s="281" t="e">
        <f>S26+#REF!+W26+AA26</f>
        <v>#REF!</v>
      </c>
      <c r="S26" s="280" t="e">
        <f>T26+#REF!+X26+AB26</f>
        <v>#REF!</v>
      </c>
      <c r="T26" s="281" t="e">
        <f>#REF!+U26+Y26+AC26</f>
        <v>#REF!</v>
      </c>
      <c r="U26" s="966"/>
      <c r="V26" s="963"/>
      <c r="X26" s="888"/>
    </row>
    <row r="27" spans="2:24" ht="15.75" thickBot="1" x14ac:dyDescent="0.3">
      <c r="B27" s="783" t="s">
        <v>143</v>
      </c>
      <c r="C27" s="784" t="s">
        <v>48</v>
      </c>
      <c r="D27" s="329">
        <f t="shared" ref="D27:V27" si="5">D28+D30</f>
        <v>360600</v>
      </c>
      <c r="E27" s="330">
        <f t="shared" si="5"/>
        <v>35335.370000000003</v>
      </c>
      <c r="F27" s="329">
        <f t="shared" si="5"/>
        <v>30631.599999999999</v>
      </c>
      <c r="G27" s="330">
        <f t="shared" si="5"/>
        <v>6116.74</v>
      </c>
      <c r="H27" s="329">
        <f t="shared" si="5"/>
        <v>-1412.97</v>
      </c>
      <c r="I27" s="329">
        <f t="shared" si="5"/>
        <v>80538.63</v>
      </c>
      <c r="J27" s="329">
        <f t="shared" si="5"/>
        <v>30678.7</v>
      </c>
      <c r="K27" s="330">
        <f t="shared" si="5"/>
        <v>10360.93</v>
      </c>
      <c r="L27" s="329">
        <f t="shared" si="5"/>
        <v>39499</v>
      </c>
      <c r="M27" s="693">
        <f t="shared" si="5"/>
        <v>136619.76</v>
      </c>
      <c r="N27" s="329">
        <f t="shared" si="5"/>
        <v>58548.3</v>
      </c>
      <c r="O27" s="330">
        <f t="shared" si="5"/>
        <v>26706.48</v>
      </c>
      <c r="P27" s="329">
        <f t="shared" si="5"/>
        <v>51364.979999999996</v>
      </c>
      <c r="Q27" s="329">
        <f t="shared" si="5"/>
        <v>108106.23999999999</v>
      </c>
      <c r="R27" s="329">
        <f t="shared" si="5"/>
        <v>49436.24</v>
      </c>
      <c r="S27" s="329">
        <f t="shared" si="5"/>
        <v>28170</v>
      </c>
      <c r="T27" s="329">
        <f t="shared" si="5"/>
        <v>30500</v>
      </c>
      <c r="U27" s="953">
        <f t="shared" si="5"/>
        <v>0</v>
      </c>
      <c r="V27" s="329">
        <f t="shared" si="5"/>
        <v>0</v>
      </c>
      <c r="X27" s="888"/>
    </row>
    <row r="28" spans="2:24" ht="20.25" customHeight="1" x14ac:dyDescent="0.25">
      <c r="B28" s="781" t="s">
        <v>144</v>
      </c>
      <c r="C28" s="782" t="s">
        <v>43</v>
      </c>
      <c r="D28" s="238">
        <f t="shared" ref="D28:V28" si="6">D29</f>
        <v>96700</v>
      </c>
      <c r="E28" s="672">
        <f t="shared" si="6"/>
        <v>-635.02</v>
      </c>
      <c r="F28" s="282">
        <f t="shared" si="6"/>
        <v>502.6</v>
      </c>
      <c r="G28" s="283">
        <f t="shared" si="6"/>
        <v>277.37</v>
      </c>
      <c r="H28" s="282">
        <f t="shared" si="6"/>
        <v>-1414.99</v>
      </c>
      <c r="I28" s="664">
        <f t="shared" si="6"/>
        <v>11850</v>
      </c>
      <c r="J28" s="282">
        <f t="shared" si="6"/>
        <v>0</v>
      </c>
      <c r="K28" s="283">
        <f t="shared" si="6"/>
        <v>0</v>
      </c>
      <c r="L28" s="282">
        <f t="shared" si="6"/>
        <v>11850</v>
      </c>
      <c r="M28" s="665">
        <f t="shared" si="6"/>
        <v>54564.979999999996</v>
      </c>
      <c r="N28" s="282">
        <f t="shared" si="6"/>
        <v>15000</v>
      </c>
      <c r="O28" s="283">
        <f t="shared" si="6"/>
        <v>8800</v>
      </c>
      <c r="P28" s="282">
        <f t="shared" si="6"/>
        <v>30764.98</v>
      </c>
      <c r="Q28" s="664">
        <f t="shared" si="6"/>
        <v>30920.04</v>
      </c>
      <c r="R28" s="282">
        <f t="shared" si="6"/>
        <v>4770.04</v>
      </c>
      <c r="S28" s="282">
        <f t="shared" si="6"/>
        <v>15600</v>
      </c>
      <c r="T28" s="282">
        <f t="shared" si="6"/>
        <v>10550</v>
      </c>
      <c r="U28" s="972">
        <f t="shared" si="6"/>
        <v>0</v>
      </c>
      <c r="V28" s="288">
        <f t="shared" si="6"/>
        <v>0</v>
      </c>
      <c r="X28" s="888"/>
    </row>
    <row r="29" spans="2:24" ht="51.75" thickBot="1" x14ac:dyDescent="0.25">
      <c r="B29" s="684" t="s">
        <v>342</v>
      </c>
      <c r="C29" s="24" t="s">
        <v>343</v>
      </c>
      <c r="D29" s="657">
        <f>E29+I29+M29+Q29</f>
        <v>96700</v>
      </c>
      <c r="E29" s="1892">
        <f>F29+G29+H29</f>
        <v>-635.02</v>
      </c>
      <c r="F29" s="1827">
        <v>502.6</v>
      </c>
      <c r="G29" s="1872">
        <v>277.37</v>
      </c>
      <c r="H29" s="1827">
        <v>-1414.99</v>
      </c>
      <c r="I29" s="549">
        <f>J29+K29+L29</f>
        <v>11850</v>
      </c>
      <c r="J29" s="1827">
        <v>0</v>
      </c>
      <c r="K29" s="1872">
        <v>0</v>
      </c>
      <c r="L29" s="284">
        <v>11850</v>
      </c>
      <c r="M29" s="685">
        <f>N29+O29+P29</f>
        <v>54564.979999999996</v>
      </c>
      <c r="N29" s="284">
        <v>15000</v>
      </c>
      <c r="O29" s="285">
        <v>8800</v>
      </c>
      <c r="P29" s="284">
        <v>30764.98</v>
      </c>
      <c r="Q29" s="548">
        <f>R29+S29+T29</f>
        <v>30920.04</v>
      </c>
      <c r="R29" s="284">
        <v>4770.04</v>
      </c>
      <c r="S29" s="285">
        <v>15600</v>
      </c>
      <c r="T29" s="284">
        <v>10550</v>
      </c>
      <c r="U29" s="1160"/>
      <c r="V29" s="1160"/>
      <c r="X29" s="888"/>
    </row>
    <row r="30" spans="2:24" ht="15" x14ac:dyDescent="0.25">
      <c r="B30" s="1150" t="s">
        <v>145</v>
      </c>
      <c r="C30" s="1151" t="s">
        <v>49</v>
      </c>
      <c r="D30" s="1156">
        <f t="shared" ref="D30:V30" si="7">D33+D31</f>
        <v>263900</v>
      </c>
      <c r="E30" s="1157">
        <f t="shared" si="7"/>
        <v>35970.39</v>
      </c>
      <c r="F30" s="1156">
        <f t="shared" si="7"/>
        <v>30129</v>
      </c>
      <c r="G30" s="1157">
        <f t="shared" si="7"/>
        <v>5839.37</v>
      </c>
      <c r="H30" s="1156">
        <f t="shared" si="7"/>
        <v>2.02</v>
      </c>
      <c r="I30" s="1156">
        <f t="shared" si="7"/>
        <v>68688.63</v>
      </c>
      <c r="J30" s="1156">
        <f t="shared" si="7"/>
        <v>30678.7</v>
      </c>
      <c r="K30" s="1157">
        <f t="shared" si="7"/>
        <v>10360.93</v>
      </c>
      <c r="L30" s="1156">
        <f t="shared" si="7"/>
        <v>27649</v>
      </c>
      <c r="M30" s="1158">
        <f t="shared" si="7"/>
        <v>82054.78</v>
      </c>
      <c r="N30" s="1156">
        <f t="shared" si="7"/>
        <v>43548.3</v>
      </c>
      <c r="O30" s="1157">
        <f t="shared" si="7"/>
        <v>17906.48</v>
      </c>
      <c r="P30" s="1156">
        <f t="shared" si="7"/>
        <v>20600</v>
      </c>
      <c r="Q30" s="1156">
        <f t="shared" si="7"/>
        <v>77186.2</v>
      </c>
      <c r="R30" s="1156">
        <f t="shared" si="7"/>
        <v>44666.2</v>
      </c>
      <c r="S30" s="1156">
        <f t="shared" si="7"/>
        <v>12570</v>
      </c>
      <c r="T30" s="1156">
        <f t="shared" si="7"/>
        <v>19950</v>
      </c>
      <c r="U30" s="1159">
        <f t="shared" si="7"/>
        <v>0</v>
      </c>
      <c r="V30" s="1156">
        <f t="shared" si="7"/>
        <v>0</v>
      </c>
      <c r="X30" s="888"/>
    </row>
    <row r="31" spans="2:24" ht="18.75" customHeight="1" x14ac:dyDescent="0.2">
      <c r="B31" s="1152" t="s">
        <v>344</v>
      </c>
      <c r="C31" s="1153" t="s">
        <v>345</v>
      </c>
      <c r="D31" s="237">
        <f>D32</f>
        <v>153900</v>
      </c>
      <c r="E31" s="671">
        <f t="shared" ref="E31:V31" si="8">E32</f>
        <v>34830.800000000003</v>
      </c>
      <c r="F31" s="325">
        <f t="shared" si="8"/>
        <v>30129</v>
      </c>
      <c r="G31" s="326">
        <f t="shared" si="8"/>
        <v>4699.8</v>
      </c>
      <c r="H31" s="325">
        <f t="shared" si="8"/>
        <v>2</v>
      </c>
      <c r="I31" s="543">
        <f t="shared" si="8"/>
        <v>53133</v>
      </c>
      <c r="J31" s="325">
        <f t="shared" si="8"/>
        <v>30127</v>
      </c>
      <c r="K31" s="326">
        <f t="shared" si="8"/>
        <v>10157</v>
      </c>
      <c r="L31" s="325">
        <f t="shared" si="8"/>
        <v>12849</v>
      </c>
      <c r="M31" s="682">
        <f t="shared" si="8"/>
        <v>35050</v>
      </c>
      <c r="N31" s="325">
        <f t="shared" si="8"/>
        <v>28000</v>
      </c>
      <c r="O31" s="326">
        <f t="shared" si="8"/>
        <v>2750</v>
      </c>
      <c r="P31" s="325">
        <f t="shared" si="8"/>
        <v>4300</v>
      </c>
      <c r="Q31" s="543">
        <f t="shared" si="8"/>
        <v>30886.2</v>
      </c>
      <c r="R31" s="325">
        <f t="shared" si="8"/>
        <v>30266.2</v>
      </c>
      <c r="S31" s="325">
        <f t="shared" si="8"/>
        <v>270</v>
      </c>
      <c r="T31" s="325">
        <f t="shared" si="8"/>
        <v>350</v>
      </c>
      <c r="U31" s="973">
        <f t="shared" si="8"/>
        <v>0</v>
      </c>
      <c r="V31" s="249">
        <f t="shared" si="8"/>
        <v>0</v>
      </c>
      <c r="X31" s="888"/>
    </row>
    <row r="32" spans="2:24" ht="35.25" customHeight="1" x14ac:dyDescent="0.2">
      <c r="B32" s="1154" t="s">
        <v>346</v>
      </c>
      <c r="C32" s="18" t="s">
        <v>347</v>
      </c>
      <c r="D32" s="237">
        <f>E32+I32+M32+Q32</f>
        <v>153900</v>
      </c>
      <c r="E32" s="1887">
        <f>F32+G32+H32</f>
        <v>34830.800000000003</v>
      </c>
      <c r="F32" s="1823">
        <v>30129</v>
      </c>
      <c r="G32" s="1870">
        <v>4699.8</v>
      </c>
      <c r="H32" s="1823">
        <v>2</v>
      </c>
      <c r="I32" s="543">
        <f>J32+K32+L32</f>
        <v>53133</v>
      </c>
      <c r="J32" s="1823">
        <v>30127</v>
      </c>
      <c r="K32" s="1870">
        <v>10157</v>
      </c>
      <c r="L32" s="242">
        <v>12849</v>
      </c>
      <c r="M32" s="666">
        <f>N32+O32+P32</f>
        <v>35050</v>
      </c>
      <c r="N32" s="242">
        <v>28000</v>
      </c>
      <c r="O32" s="244">
        <v>2750</v>
      </c>
      <c r="P32" s="242">
        <v>4300</v>
      </c>
      <c r="Q32" s="668">
        <f>R32+S32+T32</f>
        <v>30886.2</v>
      </c>
      <c r="R32" s="242">
        <v>30266.2</v>
      </c>
      <c r="S32" s="244">
        <v>270</v>
      </c>
      <c r="T32" s="242">
        <v>350</v>
      </c>
      <c r="U32" s="1161"/>
      <c r="V32" s="1161"/>
      <c r="X32" s="888"/>
    </row>
    <row r="33" spans="2:24" ht="18.75" customHeight="1" x14ac:dyDescent="0.2">
      <c r="B33" s="1152" t="s">
        <v>348</v>
      </c>
      <c r="C33" s="1153" t="s">
        <v>349</v>
      </c>
      <c r="D33" s="237">
        <f t="shared" ref="D33:V33" si="9">D34</f>
        <v>110000</v>
      </c>
      <c r="E33" s="671">
        <f t="shared" si="9"/>
        <v>1139.5899999999999</v>
      </c>
      <c r="F33" s="325">
        <f t="shared" si="9"/>
        <v>0</v>
      </c>
      <c r="G33" s="326">
        <f t="shared" si="9"/>
        <v>1139.57</v>
      </c>
      <c r="H33" s="325">
        <f t="shared" si="9"/>
        <v>0.02</v>
      </c>
      <c r="I33" s="543">
        <f t="shared" si="9"/>
        <v>15555.630000000001</v>
      </c>
      <c r="J33" s="325">
        <f t="shared" si="9"/>
        <v>551.70000000000005</v>
      </c>
      <c r="K33" s="326">
        <f t="shared" si="9"/>
        <v>203.93</v>
      </c>
      <c r="L33" s="325">
        <f t="shared" si="9"/>
        <v>14800</v>
      </c>
      <c r="M33" s="682">
        <f t="shared" si="9"/>
        <v>47004.78</v>
      </c>
      <c r="N33" s="325">
        <f t="shared" si="9"/>
        <v>15548.3</v>
      </c>
      <c r="O33" s="326">
        <f t="shared" si="9"/>
        <v>15156.48</v>
      </c>
      <c r="P33" s="325">
        <f t="shared" si="9"/>
        <v>16300</v>
      </c>
      <c r="Q33" s="543">
        <f t="shared" si="9"/>
        <v>46300</v>
      </c>
      <c r="R33" s="325">
        <f t="shared" si="9"/>
        <v>14400</v>
      </c>
      <c r="S33" s="325">
        <f t="shared" si="9"/>
        <v>12300</v>
      </c>
      <c r="T33" s="325">
        <f t="shared" si="9"/>
        <v>19600</v>
      </c>
      <c r="U33" s="973">
        <f t="shared" si="9"/>
        <v>0</v>
      </c>
      <c r="V33" s="249">
        <f t="shared" si="9"/>
        <v>0</v>
      </c>
      <c r="X33" s="888"/>
    </row>
    <row r="34" spans="2:24" ht="55.5" customHeight="1" thickBot="1" x14ac:dyDescent="0.25">
      <c r="B34" s="1155" t="s">
        <v>350</v>
      </c>
      <c r="C34" s="17" t="s">
        <v>351</v>
      </c>
      <c r="D34" s="223">
        <f>E34+I34+M34+Q34</f>
        <v>110000</v>
      </c>
      <c r="E34" s="1888">
        <f>F34+G34+H34</f>
        <v>1139.5899999999999</v>
      </c>
      <c r="F34" s="1826">
        <v>0</v>
      </c>
      <c r="G34" s="1826">
        <v>1139.57</v>
      </c>
      <c r="H34" s="1826">
        <v>0.02</v>
      </c>
      <c r="I34" s="1521">
        <f>J34+K34+L34</f>
        <v>15555.630000000001</v>
      </c>
      <c r="J34" s="1826">
        <v>551.70000000000005</v>
      </c>
      <c r="K34" s="1826">
        <v>203.93</v>
      </c>
      <c r="L34" s="243">
        <v>14800</v>
      </c>
      <c r="M34" s="667">
        <f>N34+O34+P34</f>
        <v>47004.78</v>
      </c>
      <c r="N34" s="243">
        <v>15548.3</v>
      </c>
      <c r="O34" s="243">
        <v>15156.48</v>
      </c>
      <c r="P34" s="243">
        <v>16300</v>
      </c>
      <c r="Q34" s="669">
        <f>R34+S34+T34</f>
        <v>46300</v>
      </c>
      <c r="R34" s="243">
        <v>14400</v>
      </c>
      <c r="S34" s="243">
        <v>12300</v>
      </c>
      <c r="T34" s="243">
        <v>19600</v>
      </c>
      <c r="U34" s="1161"/>
      <c r="V34" s="1161"/>
      <c r="X34" s="888"/>
    </row>
    <row r="35" spans="2:24" ht="15.75" hidden="1" thickBot="1" x14ac:dyDescent="0.3">
      <c r="B35" s="9" t="s">
        <v>55</v>
      </c>
      <c r="C35" s="996" t="s">
        <v>56</v>
      </c>
      <c r="D35" s="250"/>
      <c r="E35" s="264"/>
      <c r="F35" s="271"/>
      <c r="G35" s="264"/>
      <c r="H35" s="271"/>
      <c r="I35" s="271"/>
      <c r="J35" s="271"/>
      <c r="K35" s="264"/>
      <c r="L35" s="271"/>
      <c r="M35" s="686"/>
      <c r="N35" s="271"/>
      <c r="O35" s="264"/>
      <c r="P35" s="271"/>
      <c r="Q35" s="271"/>
      <c r="R35" s="277"/>
      <c r="S35" s="278"/>
      <c r="T35" s="277"/>
      <c r="U35" s="960"/>
      <c r="V35" s="961"/>
      <c r="X35" s="888"/>
    </row>
    <row r="36" spans="2:24" ht="15.75" hidden="1" thickBot="1" x14ac:dyDescent="0.3">
      <c r="B36" s="15" t="s">
        <v>57</v>
      </c>
      <c r="C36" s="997" t="s">
        <v>58</v>
      </c>
      <c r="D36" s="251"/>
      <c r="E36" s="265"/>
      <c r="F36" s="272"/>
      <c r="G36" s="265"/>
      <c r="H36" s="272"/>
      <c r="I36" s="272"/>
      <c r="J36" s="272"/>
      <c r="K36" s="265"/>
      <c r="L36" s="272"/>
      <c r="M36" s="687"/>
      <c r="N36" s="272"/>
      <c r="O36" s="265"/>
      <c r="P36" s="272"/>
      <c r="Q36" s="272"/>
      <c r="R36" s="277"/>
      <c r="S36" s="278"/>
      <c r="T36" s="277"/>
      <c r="U36" s="960"/>
      <c r="V36" s="961"/>
      <c r="X36" s="888"/>
    </row>
    <row r="37" spans="2:24" ht="15.75" hidden="1" thickBot="1" x14ac:dyDescent="0.3">
      <c r="B37" s="15"/>
      <c r="C37" s="997" t="s">
        <v>63</v>
      </c>
      <c r="D37" s="251"/>
      <c r="E37" s="265"/>
      <c r="F37" s="272"/>
      <c r="G37" s="265"/>
      <c r="H37" s="272"/>
      <c r="I37" s="272"/>
      <c r="J37" s="272"/>
      <c r="K37" s="265"/>
      <c r="L37" s="272"/>
      <c r="M37" s="687"/>
      <c r="N37" s="272"/>
      <c r="O37" s="265"/>
      <c r="P37" s="272"/>
      <c r="Q37" s="272"/>
      <c r="R37" s="277"/>
      <c r="S37" s="278"/>
      <c r="T37" s="277"/>
      <c r="U37" s="960"/>
      <c r="V37" s="961"/>
      <c r="X37" s="888"/>
    </row>
    <row r="38" spans="2:24" ht="15.75" hidden="1" thickBot="1" x14ac:dyDescent="0.3">
      <c r="B38" s="15"/>
      <c r="C38" s="997" t="s">
        <v>59</v>
      </c>
      <c r="D38" s="251"/>
      <c r="E38" s="265"/>
      <c r="F38" s="272"/>
      <c r="G38" s="265"/>
      <c r="H38" s="272"/>
      <c r="I38" s="272"/>
      <c r="J38" s="272"/>
      <c r="K38" s="265"/>
      <c r="L38" s="272"/>
      <c r="M38" s="687"/>
      <c r="N38" s="272"/>
      <c r="O38" s="265"/>
      <c r="P38" s="272"/>
      <c r="Q38" s="272"/>
      <c r="R38" s="277"/>
      <c r="S38" s="278"/>
      <c r="T38" s="277"/>
      <c r="U38" s="960"/>
      <c r="V38" s="961"/>
      <c r="X38" s="888"/>
    </row>
    <row r="39" spans="2:24" ht="15.75" hidden="1" thickBot="1" x14ac:dyDescent="0.3">
      <c r="B39" s="15"/>
      <c r="C39" s="997" t="s">
        <v>60</v>
      </c>
      <c r="D39" s="251"/>
      <c r="E39" s="265"/>
      <c r="F39" s="272"/>
      <c r="G39" s="265"/>
      <c r="H39" s="272"/>
      <c r="I39" s="272"/>
      <c r="J39" s="272"/>
      <c r="K39" s="265"/>
      <c r="L39" s="272"/>
      <c r="M39" s="687"/>
      <c r="N39" s="272"/>
      <c r="O39" s="265"/>
      <c r="P39" s="272"/>
      <c r="Q39" s="272"/>
      <c r="R39" s="277"/>
      <c r="S39" s="278"/>
      <c r="T39" s="277"/>
      <c r="U39" s="960"/>
      <c r="V39" s="961"/>
      <c r="X39" s="888"/>
    </row>
    <row r="40" spans="2:24" ht="15.75" hidden="1" thickBot="1" x14ac:dyDescent="0.3">
      <c r="B40" s="15"/>
      <c r="C40" s="997" t="s">
        <v>61</v>
      </c>
      <c r="D40" s="251"/>
      <c r="E40" s="265"/>
      <c r="F40" s="272"/>
      <c r="G40" s="265"/>
      <c r="H40" s="272"/>
      <c r="I40" s="272"/>
      <c r="J40" s="272"/>
      <c r="K40" s="265"/>
      <c r="L40" s="272"/>
      <c r="M40" s="687"/>
      <c r="N40" s="272"/>
      <c r="O40" s="265"/>
      <c r="P40" s="272"/>
      <c r="Q40" s="272"/>
      <c r="R40" s="277"/>
      <c r="S40" s="278"/>
      <c r="T40" s="277"/>
      <c r="U40" s="960"/>
      <c r="V40" s="961"/>
      <c r="X40" s="888"/>
    </row>
    <row r="41" spans="2:24" ht="15.75" hidden="1" thickBot="1" x14ac:dyDescent="0.3">
      <c r="B41" s="19"/>
      <c r="C41" s="998" t="s">
        <v>62</v>
      </c>
      <c r="D41" s="252"/>
      <c r="E41" s="265"/>
      <c r="F41" s="272"/>
      <c r="G41" s="265"/>
      <c r="H41" s="272"/>
      <c r="I41" s="272"/>
      <c r="J41" s="272"/>
      <c r="K41" s="265"/>
      <c r="L41" s="272"/>
      <c r="M41" s="687"/>
      <c r="N41" s="272"/>
      <c r="O41" s="265"/>
      <c r="P41" s="272"/>
      <c r="Q41" s="272"/>
      <c r="R41" s="277"/>
      <c r="S41" s="278"/>
      <c r="T41" s="277"/>
      <c r="U41" s="960"/>
      <c r="V41" s="961"/>
      <c r="X41" s="888"/>
    </row>
    <row r="42" spans="2:24" ht="15.75" hidden="1" thickBot="1" x14ac:dyDescent="0.3">
      <c r="B42" s="10" t="s">
        <v>65</v>
      </c>
      <c r="C42" s="999" t="s">
        <v>66</v>
      </c>
      <c r="D42" s="253">
        <v>0.6</v>
      </c>
      <c r="E42" s="265">
        <v>0</v>
      </c>
      <c r="F42" s="272"/>
      <c r="G42" s="265"/>
      <c r="H42" s="272"/>
      <c r="I42" s="272">
        <v>0</v>
      </c>
      <c r="J42" s="272"/>
      <c r="K42" s="265"/>
      <c r="L42" s="272"/>
      <c r="M42" s="687">
        <v>0</v>
      </c>
      <c r="N42" s="272"/>
      <c r="O42" s="265"/>
      <c r="P42" s="272"/>
      <c r="Q42" s="272">
        <v>0.6</v>
      </c>
      <c r="R42" s="277"/>
      <c r="S42" s="278"/>
      <c r="T42" s="277"/>
      <c r="U42" s="960"/>
      <c r="V42" s="961"/>
      <c r="X42" s="888"/>
    </row>
    <row r="43" spans="2:24" ht="15.75" hidden="1" thickBot="1" x14ac:dyDescent="0.3">
      <c r="B43" s="20" t="s">
        <v>67</v>
      </c>
      <c r="C43" s="1000" t="s">
        <v>48</v>
      </c>
      <c r="D43" s="254">
        <v>0.6</v>
      </c>
      <c r="E43" s="266">
        <v>0</v>
      </c>
      <c r="F43" s="273"/>
      <c r="G43" s="266"/>
      <c r="H43" s="273"/>
      <c r="I43" s="273">
        <v>0</v>
      </c>
      <c r="J43" s="273"/>
      <c r="K43" s="266"/>
      <c r="L43" s="273"/>
      <c r="M43" s="688">
        <v>0</v>
      </c>
      <c r="N43" s="273"/>
      <c r="O43" s="266"/>
      <c r="P43" s="273"/>
      <c r="Q43" s="273">
        <v>0.6</v>
      </c>
      <c r="R43" s="277"/>
      <c r="S43" s="278"/>
      <c r="T43" s="277"/>
      <c r="U43" s="966"/>
      <c r="V43" s="963"/>
      <c r="X43" s="888"/>
    </row>
    <row r="44" spans="2:24" ht="44.25" customHeight="1" thickBot="1" x14ac:dyDescent="0.3">
      <c r="B44" s="773" t="s">
        <v>146</v>
      </c>
      <c r="C44" s="774" t="s">
        <v>111</v>
      </c>
      <c r="D44" s="775">
        <f t="shared" ref="D44:V44" si="10">D45</f>
        <v>125400.00000000001</v>
      </c>
      <c r="E44" s="776">
        <f t="shared" si="10"/>
        <v>22014.05</v>
      </c>
      <c r="F44" s="775">
        <f t="shared" si="10"/>
        <v>0</v>
      </c>
      <c r="G44" s="776">
        <f t="shared" si="10"/>
        <v>0</v>
      </c>
      <c r="H44" s="775">
        <f t="shared" si="10"/>
        <v>22014.05</v>
      </c>
      <c r="I44" s="775">
        <f t="shared" si="10"/>
        <v>37551.490000000005</v>
      </c>
      <c r="J44" s="775">
        <f t="shared" si="10"/>
        <v>4605.87</v>
      </c>
      <c r="K44" s="776">
        <f t="shared" si="10"/>
        <v>580.72</v>
      </c>
      <c r="L44" s="775">
        <f t="shared" si="10"/>
        <v>32364.9</v>
      </c>
      <c r="M44" s="777">
        <f t="shared" si="10"/>
        <v>33866.910000000003</v>
      </c>
      <c r="N44" s="775">
        <f t="shared" si="10"/>
        <v>695.16000000000008</v>
      </c>
      <c r="O44" s="776">
        <f t="shared" si="10"/>
        <v>1204.2</v>
      </c>
      <c r="P44" s="775">
        <f t="shared" si="10"/>
        <v>31967.55</v>
      </c>
      <c r="Q44" s="775">
        <f t="shared" si="10"/>
        <v>31967.55</v>
      </c>
      <c r="R44" s="775">
        <f t="shared" si="10"/>
        <v>0</v>
      </c>
      <c r="S44" s="775">
        <f t="shared" si="10"/>
        <v>0</v>
      </c>
      <c r="T44" s="775">
        <f t="shared" si="10"/>
        <v>31967.55</v>
      </c>
      <c r="U44" s="954">
        <f t="shared" si="10"/>
        <v>0</v>
      </c>
      <c r="V44" s="775">
        <f t="shared" si="10"/>
        <v>0</v>
      </c>
      <c r="X44" s="888"/>
    </row>
    <row r="45" spans="2:24" ht="106.5" customHeight="1" thickBot="1" x14ac:dyDescent="0.25">
      <c r="B45" s="805" t="s">
        <v>147</v>
      </c>
      <c r="C45" s="7" t="s">
        <v>124</v>
      </c>
      <c r="D45" s="806">
        <f t="shared" ref="D45:V45" si="11">D46+D51</f>
        <v>125400.00000000001</v>
      </c>
      <c r="E45" s="807">
        <f t="shared" si="11"/>
        <v>22014.05</v>
      </c>
      <c r="F45" s="808">
        <f t="shared" si="11"/>
        <v>0</v>
      </c>
      <c r="G45" s="809">
        <f t="shared" si="11"/>
        <v>0</v>
      </c>
      <c r="H45" s="808">
        <f t="shared" si="11"/>
        <v>22014.05</v>
      </c>
      <c r="I45" s="810">
        <f t="shared" si="11"/>
        <v>37551.490000000005</v>
      </c>
      <c r="J45" s="808">
        <f t="shared" si="11"/>
        <v>4605.87</v>
      </c>
      <c r="K45" s="809">
        <f t="shared" si="11"/>
        <v>580.72</v>
      </c>
      <c r="L45" s="808">
        <f t="shared" si="11"/>
        <v>32364.9</v>
      </c>
      <c r="M45" s="811">
        <f t="shared" si="11"/>
        <v>33866.910000000003</v>
      </c>
      <c r="N45" s="808">
        <f t="shared" si="11"/>
        <v>695.16000000000008</v>
      </c>
      <c r="O45" s="808">
        <f t="shared" si="11"/>
        <v>1204.2</v>
      </c>
      <c r="P45" s="808">
        <f t="shared" si="11"/>
        <v>31967.55</v>
      </c>
      <c r="Q45" s="810">
        <f t="shared" si="11"/>
        <v>31967.55</v>
      </c>
      <c r="R45" s="808">
        <f t="shared" si="11"/>
        <v>0</v>
      </c>
      <c r="S45" s="808">
        <f t="shared" si="11"/>
        <v>0</v>
      </c>
      <c r="T45" s="808">
        <f t="shared" si="11"/>
        <v>31967.55</v>
      </c>
      <c r="U45" s="974">
        <f t="shared" si="11"/>
        <v>0</v>
      </c>
      <c r="V45" s="975">
        <f t="shared" si="11"/>
        <v>0</v>
      </c>
      <c r="X45" s="888"/>
    </row>
    <row r="46" spans="2:24" ht="12.75" customHeight="1" x14ac:dyDescent="0.2">
      <c r="B46" s="2054" t="s">
        <v>148</v>
      </c>
      <c r="C46" s="2049" t="s">
        <v>112</v>
      </c>
      <c r="D46" s="2035">
        <f>D50</f>
        <v>33000</v>
      </c>
      <c r="E46" s="2043">
        <f>E50</f>
        <v>46.5</v>
      </c>
      <c r="F46" s="1979">
        <f t="shared" ref="F46:P46" si="12">F50</f>
        <v>0</v>
      </c>
      <c r="G46" s="1985">
        <f t="shared" si="12"/>
        <v>0</v>
      </c>
      <c r="H46" s="1979">
        <f t="shared" si="12"/>
        <v>46.5</v>
      </c>
      <c r="I46" s="1982">
        <f t="shared" si="12"/>
        <v>11349.3</v>
      </c>
      <c r="J46" s="2019">
        <f t="shared" si="12"/>
        <v>368.58</v>
      </c>
      <c r="K46" s="1985">
        <f t="shared" si="12"/>
        <v>580.72</v>
      </c>
      <c r="L46" s="1979">
        <f t="shared" si="12"/>
        <v>10400</v>
      </c>
      <c r="M46" s="2004">
        <f t="shared" si="12"/>
        <v>11604.2</v>
      </c>
      <c r="N46" s="1988">
        <f t="shared" si="12"/>
        <v>400</v>
      </c>
      <c r="O46" s="1979">
        <f t="shared" si="12"/>
        <v>1204.2</v>
      </c>
      <c r="P46" s="1985">
        <f t="shared" si="12"/>
        <v>10000</v>
      </c>
      <c r="Q46" s="1982">
        <f t="shared" ref="Q46:V46" si="13">Q50</f>
        <v>10000</v>
      </c>
      <c r="R46" s="1988">
        <f t="shared" si="13"/>
        <v>0</v>
      </c>
      <c r="S46" s="1979">
        <f t="shared" si="13"/>
        <v>0</v>
      </c>
      <c r="T46" s="1979">
        <f t="shared" si="13"/>
        <v>10000</v>
      </c>
      <c r="U46" s="2073">
        <f t="shared" si="13"/>
        <v>0</v>
      </c>
      <c r="V46" s="2076">
        <f t="shared" si="13"/>
        <v>0</v>
      </c>
      <c r="X46" s="888"/>
    </row>
    <row r="47" spans="2:24" ht="12.75" customHeight="1" x14ac:dyDescent="0.2">
      <c r="B47" s="2047"/>
      <c r="C47" s="2029"/>
      <c r="D47" s="2036"/>
      <c r="E47" s="2044"/>
      <c r="F47" s="1980"/>
      <c r="G47" s="1986"/>
      <c r="H47" s="1980"/>
      <c r="I47" s="1983"/>
      <c r="J47" s="2020"/>
      <c r="K47" s="1986"/>
      <c r="L47" s="1980"/>
      <c r="M47" s="2005"/>
      <c r="N47" s="1989"/>
      <c r="O47" s="1980"/>
      <c r="P47" s="1986"/>
      <c r="Q47" s="1983"/>
      <c r="R47" s="1989"/>
      <c r="S47" s="1980"/>
      <c r="T47" s="1980"/>
      <c r="U47" s="2074"/>
      <c r="V47" s="2060"/>
      <c r="X47" s="888"/>
    </row>
    <row r="48" spans="2:24" ht="12.75" customHeight="1" x14ac:dyDescent="0.2">
      <c r="B48" s="2047"/>
      <c r="C48" s="2029"/>
      <c r="D48" s="2036"/>
      <c r="E48" s="2044"/>
      <c r="F48" s="1980"/>
      <c r="G48" s="1986"/>
      <c r="H48" s="1980"/>
      <c r="I48" s="1983"/>
      <c r="J48" s="2020"/>
      <c r="K48" s="1986"/>
      <c r="L48" s="1980"/>
      <c r="M48" s="2005"/>
      <c r="N48" s="1989"/>
      <c r="O48" s="1980"/>
      <c r="P48" s="1986"/>
      <c r="Q48" s="1983"/>
      <c r="R48" s="1989"/>
      <c r="S48" s="1980"/>
      <c r="T48" s="1980"/>
      <c r="U48" s="2074"/>
      <c r="V48" s="2060"/>
      <c r="X48" s="888"/>
    </row>
    <row r="49" spans="2:24" ht="39.75" customHeight="1" x14ac:dyDescent="0.2">
      <c r="B49" s="2055"/>
      <c r="C49" s="2050"/>
      <c r="D49" s="2037"/>
      <c r="E49" s="2045"/>
      <c r="F49" s="1981"/>
      <c r="G49" s="1987"/>
      <c r="H49" s="1981"/>
      <c r="I49" s="1984"/>
      <c r="J49" s="2021"/>
      <c r="K49" s="1987"/>
      <c r="L49" s="1981"/>
      <c r="M49" s="2006"/>
      <c r="N49" s="1990"/>
      <c r="O49" s="1981"/>
      <c r="P49" s="1987"/>
      <c r="Q49" s="1984"/>
      <c r="R49" s="1990"/>
      <c r="S49" s="1981"/>
      <c r="T49" s="1981"/>
      <c r="U49" s="2075"/>
      <c r="V49" s="2061"/>
      <c r="X49" s="888"/>
    </row>
    <row r="50" spans="2:24" ht="89.25" x14ac:dyDescent="0.2">
      <c r="B50" s="812" t="s">
        <v>352</v>
      </c>
      <c r="C50" s="21" t="s">
        <v>353</v>
      </c>
      <c r="D50" s="239">
        <f>E50+I50+M50+Q50</f>
        <v>33000</v>
      </c>
      <c r="E50" s="1893">
        <f>F50+G50+H50</f>
        <v>46.5</v>
      </c>
      <c r="F50" s="1894">
        <v>0</v>
      </c>
      <c r="G50" s="1895">
        <v>0</v>
      </c>
      <c r="H50" s="1894">
        <v>46.5</v>
      </c>
      <c r="I50" s="547">
        <f>J50+K50+L50</f>
        <v>11349.3</v>
      </c>
      <c r="J50" s="1894">
        <v>368.58</v>
      </c>
      <c r="K50" s="1895">
        <v>580.72</v>
      </c>
      <c r="L50" s="641">
        <v>10400</v>
      </c>
      <c r="M50" s="689">
        <f>N50+O50+P50</f>
        <v>11604.2</v>
      </c>
      <c r="N50" s="641">
        <v>400</v>
      </c>
      <c r="O50" s="539">
        <v>1204.2</v>
      </c>
      <c r="P50" s="641">
        <v>10000</v>
      </c>
      <c r="Q50" s="546">
        <f>R50+S50+T50</f>
        <v>10000</v>
      </c>
      <c r="R50" s="641"/>
      <c r="S50" s="642"/>
      <c r="T50" s="641">
        <v>10000</v>
      </c>
      <c r="U50" s="1162"/>
      <c r="V50" s="1161"/>
      <c r="X50" s="888"/>
    </row>
    <row r="51" spans="2:24" ht="86.25" customHeight="1" x14ac:dyDescent="0.2">
      <c r="B51" s="11" t="s">
        <v>149</v>
      </c>
      <c r="C51" s="1001" t="s">
        <v>166</v>
      </c>
      <c r="D51" s="240">
        <f t="shared" ref="D51:V51" si="14">D52</f>
        <v>92400.000000000015</v>
      </c>
      <c r="E51" s="550">
        <f t="shared" si="14"/>
        <v>21967.55</v>
      </c>
      <c r="F51" s="539">
        <f t="shared" si="14"/>
        <v>0</v>
      </c>
      <c r="G51" s="540">
        <f t="shared" si="14"/>
        <v>0</v>
      </c>
      <c r="H51" s="539">
        <f t="shared" si="14"/>
        <v>21967.55</v>
      </c>
      <c r="I51" s="545">
        <f t="shared" si="14"/>
        <v>26202.190000000002</v>
      </c>
      <c r="J51" s="539">
        <f t="shared" si="14"/>
        <v>4237.29</v>
      </c>
      <c r="K51" s="540">
        <f t="shared" si="14"/>
        <v>0</v>
      </c>
      <c r="L51" s="539">
        <f t="shared" si="14"/>
        <v>21964.9</v>
      </c>
      <c r="M51" s="690">
        <f t="shared" si="14"/>
        <v>22262.71</v>
      </c>
      <c r="N51" s="539">
        <f t="shared" si="14"/>
        <v>295.16000000000003</v>
      </c>
      <c r="O51" s="539">
        <f t="shared" si="14"/>
        <v>0</v>
      </c>
      <c r="P51" s="540">
        <f t="shared" si="14"/>
        <v>21967.55</v>
      </c>
      <c r="Q51" s="545">
        <f t="shared" si="14"/>
        <v>21967.55</v>
      </c>
      <c r="R51" s="539">
        <f t="shared" si="14"/>
        <v>0</v>
      </c>
      <c r="S51" s="539">
        <f t="shared" si="14"/>
        <v>0</v>
      </c>
      <c r="T51" s="539">
        <f t="shared" si="14"/>
        <v>21967.55</v>
      </c>
      <c r="U51" s="976">
        <f t="shared" si="14"/>
        <v>0</v>
      </c>
      <c r="V51" s="977">
        <f t="shared" si="14"/>
        <v>0</v>
      </c>
      <c r="X51" s="888"/>
    </row>
    <row r="52" spans="2:24" ht="12.75" customHeight="1" x14ac:dyDescent="0.2">
      <c r="B52" s="2046" t="s">
        <v>354</v>
      </c>
      <c r="C52" s="2051" t="s">
        <v>355</v>
      </c>
      <c r="D52" s="2038">
        <f>E52+I52+M52+Q52</f>
        <v>92400.000000000015</v>
      </c>
      <c r="E52" s="2041">
        <f>F52+G52+H52</f>
        <v>21967.55</v>
      </c>
      <c r="F52" s="2017">
        <v>0</v>
      </c>
      <c r="G52" s="2007">
        <v>0</v>
      </c>
      <c r="H52" s="2017">
        <v>21967.55</v>
      </c>
      <c r="I52" s="2015">
        <f>J52+K52+L52</f>
        <v>26202.190000000002</v>
      </c>
      <c r="J52" s="2017">
        <v>4237.29</v>
      </c>
      <c r="K52" s="2007">
        <v>0</v>
      </c>
      <c r="L52" s="1973">
        <v>21964.9</v>
      </c>
      <c r="M52" s="2013">
        <f>N52+O52+P52</f>
        <v>22262.71</v>
      </c>
      <c r="N52" s="1973">
        <v>295.16000000000003</v>
      </c>
      <c r="O52" s="1981"/>
      <c r="P52" s="1973">
        <v>21967.55</v>
      </c>
      <c r="Q52" s="1991">
        <f>R52+S52+T52</f>
        <v>21967.55</v>
      </c>
      <c r="R52" s="1973"/>
      <c r="S52" s="1993"/>
      <c r="T52" s="1973">
        <v>21967.55</v>
      </c>
      <c r="U52" s="2077"/>
      <c r="V52" s="2079"/>
      <c r="X52" s="888"/>
    </row>
    <row r="53" spans="2:24" ht="12.75" customHeight="1" x14ac:dyDescent="0.2">
      <c r="B53" s="2047"/>
      <c r="C53" s="2052"/>
      <c r="D53" s="2039"/>
      <c r="E53" s="2041"/>
      <c r="F53" s="2017"/>
      <c r="G53" s="2007"/>
      <c r="H53" s="2017"/>
      <c r="I53" s="2015"/>
      <c r="J53" s="2017"/>
      <c r="K53" s="2007"/>
      <c r="L53" s="1973"/>
      <c r="M53" s="2013"/>
      <c r="N53" s="1973"/>
      <c r="O53" s="1973"/>
      <c r="P53" s="1973"/>
      <c r="Q53" s="1991"/>
      <c r="R53" s="1973"/>
      <c r="S53" s="1993"/>
      <c r="T53" s="1973"/>
      <c r="U53" s="2078"/>
      <c r="V53" s="2080"/>
      <c r="X53" s="888"/>
    </row>
    <row r="54" spans="2:24" ht="12.75" customHeight="1" x14ac:dyDescent="0.2">
      <c r="B54" s="2047"/>
      <c r="C54" s="2052"/>
      <c r="D54" s="2039"/>
      <c r="E54" s="2041"/>
      <c r="F54" s="2017"/>
      <c r="G54" s="2007"/>
      <c r="H54" s="2017"/>
      <c r="I54" s="2015"/>
      <c r="J54" s="2017"/>
      <c r="K54" s="2007"/>
      <c r="L54" s="1973"/>
      <c r="M54" s="2013"/>
      <c r="N54" s="1973"/>
      <c r="O54" s="1973"/>
      <c r="P54" s="1973"/>
      <c r="Q54" s="1991"/>
      <c r="R54" s="1973"/>
      <c r="S54" s="1993"/>
      <c r="T54" s="1973"/>
      <c r="U54" s="2078"/>
      <c r="V54" s="2080"/>
      <c r="X54" s="888"/>
    </row>
    <row r="55" spans="2:24" ht="37.5" customHeight="1" thickBot="1" x14ac:dyDescent="0.25">
      <c r="B55" s="2048"/>
      <c r="C55" s="2053"/>
      <c r="D55" s="2040"/>
      <c r="E55" s="2042"/>
      <c r="F55" s="2018"/>
      <c r="G55" s="2008"/>
      <c r="H55" s="2018"/>
      <c r="I55" s="2016"/>
      <c r="J55" s="2018"/>
      <c r="K55" s="2008"/>
      <c r="L55" s="1974"/>
      <c r="M55" s="2014"/>
      <c r="N55" s="1974"/>
      <c r="O55" s="1974"/>
      <c r="P55" s="1974"/>
      <c r="Q55" s="1992"/>
      <c r="R55" s="1974"/>
      <c r="S55" s="1994"/>
      <c r="T55" s="1974"/>
      <c r="U55" s="2078"/>
      <c r="V55" s="2081"/>
      <c r="X55" s="888"/>
    </row>
    <row r="56" spans="2:24" ht="33" customHeight="1" thickBot="1" x14ac:dyDescent="0.25">
      <c r="B56" s="30" t="s">
        <v>151</v>
      </c>
      <c r="C56" s="31" t="s">
        <v>73</v>
      </c>
      <c r="D56" s="255">
        <f>D57+D60</f>
        <v>0</v>
      </c>
      <c r="E56" s="255">
        <f t="shared" ref="E56:V56" si="15">E57+E60</f>
        <v>0</v>
      </c>
      <c r="F56" s="255">
        <f t="shared" si="15"/>
        <v>0</v>
      </c>
      <c r="G56" s="255">
        <f t="shared" si="15"/>
        <v>0</v>
      </c>
      <c r="H56" s="255">
        <f t="shared" si="15"/>
        <v>0</v>
      </c>
      <c r="I56" s="255">
        <f t="shared" si="15"/>
        <v>0</v>
      </c>
      <c r="J56" s="255">
        <f t="shared" si="15"/>
        <v>0</v>
      </c>
      <c r="K56" s="255">
        <f t="shared" si="15"/>
        <v>0</v>
      </c>
      <c r="L56" s="255">
        <f t="shared" si="15"/>
        <v>0</v>
      </c>
      <c r="M56" s="255">
        <f t="shared" si="15"/>
        <v>0</v>
      </c>
      <c r="N56" s="255">
        <f t="shared" si="15"/>
        <v>0</v>
      </c>
      <c r="O56" s="255">
        <f t="shared" si="15"/>
        <v>0</v>
      </c>
      <c r="P56" s="255">
        <f t="shared" si="15"/>
        <v>0</v>
      </c>
      <c r="Q56" s="255">
        <f t="shared" si="15"/>
        <v>0</v>
      </c>
      <c r="R56" s="255">
        <f t="shared" si="15"/>
        <v>0</v>
      </c>
      <c r="S56" s="255">
        <f t="shared" si="15"/>
        <v>0</v>
      </c>
      <c r="T56" s="255">
        <f t="shared" si="15"/>
        <v>0</v>
      </c>
      <c r="U56" s="255">
        <f t="shared" si="15"/>
        <v>0</v>
      </c>
      <c r="V56" s="255">
        <f t="shared" si="15"/>
        <v>0</v>
      </c>
      <c r="X56" s="888"/>
    </row>
    <row r="57" spans="2:24" ht="43.5" customHeight="1" thickBot="1" x14ac:dyDescent="0.25">
      <c r="B57" s="8" t="s">
        <v>152</v>
      </c>
      <c r="C57" s="7" t="s">
        <v>356</v>
      </c>
      <c r="D57" s="256">
        <f t="shared" ref="D57:S58" si="16">D58</f>
        <v>0</v>
      </c>
      <c r="E57" s="675">
        <f t="shared" si="16"/>
        <v>0</v>
      </c>
      <c r="F57" s="541">
        <f t="shared" si="16"/>
        <v>0</v>
      </c>
      <c r="G57" s="542">
        <f t="shared" si="16"/>
        <v>0</v>
      </c>
      <c r="H57" s="541">
        <f t="shared" si="16"/>
        <v>0</v>
      </c>
      <c r="I57" s="676">
        <f t="shared" si="16"/>
        <v>0</v>
      </c>
      <c r="J57" s="541">
        <f t="shared" si="16"/>
        <v>0</v>
      </c>
      <c r="K57" s="542">
        <f t="shared" si="16"/>
        <v>0</v>
      </c>
      <c r="L57" s="541">
        <f t="shared" si="16"/>
        <v>0</v>
      </c>
      <c r="M57" s="691">
        <f t="shared" si="16"/>
        <v>0</v>
      </c>
      <c r="N57" s="541">
        <f t="shared" si="16"/>
        <v>0</v>
      </c>
      <c r="O57" s="542">
        <f t="shared" si="16"/>
        <v>0</v>
      </c>
      <c r="P57" s="541">
        <f t="shared" si="16"/>
        <v>0</v>
      </c>
      <c r="Q57" s="676">
        <f t="shared" si="16"/>
        <v>0</v>
      </c>
      <c r="R57" s="541">
        <f t="shared" si="16"/>
        <v>0</v>
      </c>
      <c r="S57" s="541">
        <f t="shared" si="16"/>
        <v>0</v>
      </c>
      <c r="T57" s="541">
        <f t="shared" ref="T57:V58" si="17">T58</f>
        <v>0</v>
      </c>
      <c r="U57" s="978">
        <f t="shared" si="17"/>
        <v>0</v>
      </c>
      <c r="V57" s="1002">
        <f t="shared" si="17"/>
        <v>0</v>
      </c>
      <c r="X57" s="888"/>
    </row>
    <row r="58" spans="2:24" ht="38.25" customHeight="1" x14ac:dyDescent="0.2">
      <c r="B58" s="779" t="s">
        <v>153</v>
      </c>
      <c r="C58" s="38" t="s">
        <v>74</v>
      </c>
      <c r="D58" s="780">
        <f t="shared" si="16"/>
        <v>0</v>
      </c>
      <c r="E58" s="553">
        <f t="shared" si="16"/>
        <v>0</v>
      </c>
      <c r="F58" s="286">
        <f t="shared" si="16"/>
        <v>0</v>
      </c>
      <c r="G58" s="287">
        <f t="shared" si="16"/>
        <v>0</v>
      </c>
      <c r="H58" s="286">
        <f t="shared" si="16"/>
        <v>0</v>
      </c>
      <c r="I58" s="554">
        <f t="shared" si="16"/>
        <v>0</v>
      </c>
      <c r="J58" s="286">
        <f t="shared" si="16"/>
        <v>0</v>
      </c>
      <c r="K58" s="287">
        <f t="shared" si="16"/>
        <v>0</v>
      </c>
      <c r="L58" s="286">
        <f t="shared" si="16"/>
        <v>0</v>
      </c>
      <c r="M58" s="699">
        <f t="shared" si="16"/>
        <v>0</v>
      </c>
      <c r="N58" s="286">
        <f t="shared" si="16"/>
        <v>0</v>
      </c>
      <c r="O58" s="287">
        <f t="shared" si="16"/>
        <v>0</v>
      </c>
      <c r="P58" s="286">
        <f t="shared" si="16"/>
        <v>0</v>
      </c>
      <c r="Q58" s="554">
        <f t="shared" si="16"/>
        <v>0</v>
      </c>
      <c r="R58" s="286">
        <f t="shared" si="16"/>
        <v>0</v>
      </c>
      <c r="S58" s="286">
        <f t="shared" si="16"/>
        <v>0</v>
      </c>
      <c r="T58" s="286">
        <f t="shared" si="17"/>
        <v>0</v>
      </c>
      <c r="U58" s="979">
        <f t="shared" si="17"/>
        <v>0</v>
      </c>
      <c r="V58" s="291">
        <f t="shared" si="17"/>
        <v>0</v>
      </c>
      <c r="X58" s="888"/>
    </row>
    <row r="59" spans="2:24" ht="51.75" customHeight="1" thickBot="1" x14ac:dyDescent="0.25">
      <c r="B59" s="778" t="s">
        <v>357</v>
      </c>
      <c r="C59" s="17" t="s">
        <v>358</v>
      </c>
      <c r="D59" s="223">
        <f>E59+I59+M59+Q59</f>
        <v>0</v>
      </c>
      <c r="E59" s="544">
        <f>F59+G59+H59</f>
        <v>0</v>
      </c>
      <c r="F59" s="274">
        <v>0</v>
      </c>
      <c r="G59" s="268">
        <v>0</v>
      </c>
      <c r="H59" s="274">
        <v>0</v>
      </c>
      <c r="I59" s="951">
        <f>J59+K59+L59</f>
        <v>0</v>
      </c>
      <c r="J59" s="274"/>
      <c r="K59" s="268"/>
      <c r="L59" s="274"/>
      <c r="M59" s="692">
        <f>N59+O59+P59</f>
        <v>0</v>
      </c>
      <c r="N59" s="274"/>
      <c r="O59" s="268"/>
      <c r="P59" s="274"/>
      <c r="Q59" s="544">
        <f>R59+S59+T59</f>
        <v>0</v>
      </c>
      <c r="R59" s="274"/>
      <c r="S59" s="268"/>
      <c r="T59" s="274"/>
      <c r="U59" s="1160"/>
      <c r="V59" s="1160"/>
      <c r="X59" s="888"/>
    </row>
    <row r="60" spans="2:24" ht="30" hidden="1" customHeight="1" thickBot="1" x14ac:dyDescent="0.25">
      <c r="B60" s="802" t="s">
        <v>330</v>
      </c>
      <c r="C60" s="803" t="s">
        <v>331</v>
      </c>
      <c r="D60" s="804">
        <f>D61</f>
        <v>0</v>
      </c>
      <c r="E60" s="804">
        <f t="shared" ref="E60:T60" si="18">E61</f>
        <v>0</v>
      </c>
      <c r="F60" s="804">
        <f t="shared" si="18"/>
        <v>0</v>
      </c>
      <c r="G60" s="804">
        <f t="shared" si="18"/>
        <v>0</v>
      </c>
      <c r="H60" s="804">
        <f t="shared" si="18"/>
        <v>0</v>
      </c>
      <c r="I60" s="804">
        <f t="shared" si="18"/>
        <v>0</v>
      </c>
      <c r="J60" s="804">
        <f t="shared" si="18"/>
        <v>0</v>
      </c>
      <c r="K60" s="804">
        <f t="shared" si="18"/>
        <v>0</v>
      </c>
      <c r="L60" s="804">
        <f t="shared" si="18"/>
        <v>0</v>
      </c>
      <c r="M60" s="804">
        <f t="shared" si="18"/>
        <v>0</v>
      </c>
      <c r="N60" s="804">
        <f t="shared" si="18"/>
        <v>0</v>
      </c>
      <c r="O60" s="804">
        <f t="shared" si="18"/>
        <v>0</v>
      </c>
      <c r="P60" s="804">
        <f t="shared" si="18"/>
        <v>0</v>
      </c>
      <c r="Q60" s="804">
        <f t="shared" si="18"/>
        <v>0</v>
      </c>
      <c r="R60" s="804">
        <f t="shared" si="18"/>
        <v>0</v>
      </c>
      <c r="S60" s="804">
        <f t="shared" si="18"/>
        <v>0</v>
      </c>
      <c r="T60" s="804">
        <f t="shared" si="18"/>
        <v>0</v>
      </c>
      <c r="U60" s="1053"/>
      <c r="V60" s="1054"/>
      <c r="X60" s="888"/>
    </row>
    <row r="61" spans="2:24" ht="44.25" hidden="1" customHeight="1" thickBot="1" x14ac:dyDescent="0.25">
      <c r="B61" s="778" t="s">
        <v>328</v>
      </c>
      <c r="C61" s="17" t="s">
        <v>329</v>
      </c>
      <c r="D61" s="223">
        <f>E61+I61+M61+Q61</f>
        <v>0</v>
      </c>
      <c r="E61" s="692">
        <f>F61+G61+H61</f>
        <v>0</v>
      </c>
      <c r="F61" s="274"/>
      <c r="G61" s="268"/>
      <c r="H61" s="274"/>
      <c r="I61" s="692">
        <f>J61+K61+L61</f>
        <v>0</v>
      </c>
      <c r="J61" s="274"/>
      <c r="K61" s="268"/>
      <c r="L61" s="274"/>
      <c r="M61" s="692">
        <f>N61+O61+P61</f>
        <v>0</v>
      </c>
      <c r="N61" s="274"/>
      <c r="O61" s="268"/>
      <c r="P61" s="274"/>
      <c r="Q61" s="544">
        <f>R61+S61+T61</f>
        <v>0</v>
      </c>
      <c r="R61" s="274"/>
      <c r="S61" s="268"/>
      <c r="T61" s="274"/>
      <c r="U61" s="1052"/>
      <c r="V61" s="1041"/>
      <c r="X61" s="888"/>
    </row>
    <row r="62" spans="2:24" ht="25.5" customHeight="1" thickBot="1" x14ac:dyDescent="0.25">
      <c r="B62" s="802" t="s">
        <v>311</v>
      </c>
      <c r="C62" s="803" t="s">
        <v>312</v>
      </c>
      <c r="D62" s="804">
        <f>D64+D66</f>
        <v>26433.91</v>
      </c>
      <c r="E62" s="804">
        <f t="shared" ref="E62:T62" si="19">E64+E66</f>
        <v>1708.3100000000002</v>
      </c>
      <c r="F62" s="804">
        <f t="shared" si="19"/>
        <v>0</v>
      </c>
      <c r="G62" s="804">
        <f t="shared" si="19"/>
        <v>1833.91</v>
      </c>
      <c r="H62" s="804">
        <f t="shared" si="19"/>
        <v>-125.6</v>
      </c>
      <c r="I62" s="804">
        <f t="shared" si="19"/>
        <v>625.6</v>
      </c>
      <c r="J62" s="804">
        <f t="shared" si="19"/>
        <v>304.60000000000002</v>
      </c>
      <c r="K62" s="804">
        <f t="shared" si="19"/>
        <v>0</v>
      </c>
      <c r="L62" s="804">
        <f t="shared" si="19"/>
        <v>321</v>
      </c>
      <c r="M62" s="804">
        <f t="shared" si="19"/>
        <v>12000</v>
      </c>
      <c r="N62" s="804">
        <f t="shared" si="19"/>
        <v>4000</v>
      </c>
      <c r="O62" s="804">
        <f t="shared" si="19"/>
        <v>4000</v>
      </c>
      <c r="P62" s="804">
        <f t="shared" si="19"/>
        <v>4000</v>
      </c>
      <c r="Q62" s="804">
        <f t="shared" si="19"/>
        <v>12100</v>
      </c>
      <c r="R62" s="804">
        <f t="shared" si="19"/>
        <v>4000</v>
      </c>
      <c r="S62" s="804">
        <f t="shared" si="19"/>
        <v>4000</v>
      </c>
      <c r="T62" s="804">
        <f t="shared" si="19"/>
        <v>4100</v>
      </c>
      <c r="U62" s="955" t="e">
        <f>#REF!</f>
        <v>#REF!</v>
      </c>
      <c r="V62" s="804" t="e">
        <f>#REF!</f>
        <v>#REF!</v>
      </c>
      <c r="X62" s="888"/>
    </row>
    <row r="63" spans="2:24" ht="20.25" customHeight="1" x14ac:dyDescent="0.2">
      <c r="B63" s="1721" t="s">
        <v>405</v>
      </c>
      <c r="C63" s="1716" t="s">
        <v>406</v>
      </c>
      <c r="D63" s="1718">
        <f>D64</f>
        <v>26433.91</v>
      </c>
      <c r="E63" s="1719">
        <f t="shared" ref="E63:T63" si="20">E64</f>
        <v>1708.3100000000002</v>
      </c>
      <c r="F63" s="1714">
        <f t="shared" si="20"/>
        <v>0</v>
      </c>
      <c r="G63" s="1714">
        <f t="shared" si="20"/>
        <v>1833.91</v>
      </c>
      <c r="H63" s="1714">
        <f t="shared" si="20"/>
        <v>-125.6</v>
      </c>
      <c r="I63" s="1719">
        <f t="shared" si="20"/>
        <v>625.6</v>
      </c>
      <c r="J63" s="1714">
        <f t="shared" si="20"/>
        <v>304.60000000000002</v>
      </c>
      <c r="K63" s="1714">
        <f t="shared" si="20"/>
        <v>0</v>
      </c>
      <c r="L63" s="1714">
        <f t="shared" si="20"/>
        <v>321</v>
      </c>
      <c r="M63" s="1719">
        <f t="shared" si="20"/>
        <v>12000</v>
      </c>
      <c r="N63" s="1714">
        <f t="shared" si="20"/>
        <v>4000</v>
      </c>
      <c r="O63" s="1714">
        <f t="shared" si="20"/>
        <v>4000</v>
      </c>
      <c r="P63" s="1714">
        <f t="shared" si="20"/>
        <v>4000</v>
      </c>
      <c r="Q63" s="1719">
        <f t="shared" si="20"/>
        <v>12100</v>
      </c>
      <c r="R63" s="1714">
        <f t="shared" si="20"/>
        <v>4000</v>
      </c>
      <c r="S63" s="1714">
        <f t="shared" si="20"/>
        <v>4000</v>
      </c>
      <c r="T63" s="1714">
        <f t="shared" si="20"/>
        <v>4100</v>
      </c>
      <c r="U63" s="1712"/>
      <c r="V63" s="1713"/>
      <c r="X63" s="888"/>
    </row>
    <row r="64" spans="2:24" ht="27" customHeight="1" thickBot="1" x14ac:dyDescent="0.25">
      <c r="B64" s="1720" t="s">
        <v>359</v>
      </c>
      <c r="C64" s="1717" t="s">
        <v>360</v>
      </c>
      <c r="D64" s="1907">
        <f>E64+I64+M64+Q64</f>
        <v>26433.91</v>
      </c>
      <c r="E64" s="1896">
        <f>F64+G64+H64</f>
        <v>1708.3100000000002</v>
      </c>
      <c r="F64" s="1897">
        <v>0</v>
      </c>
      <c r="G64" s="1873">
        <v>1833.91</v>
      </c>
      <c r="H64" s="1897">
        <v>-125.6</v>
      </c>
      <c r="I64" s="951">
        <f>J64+K64+L64</f>
        <v>625.6</v>
      </c>
      <c r="J64" s="1897">
        <v>304.60000000000002</v>
      </c>
      <c r="K64" s="1873">
        <v>0</v>
      </c>
      <c r="L64" s="274">
        <v>321</v>
      </c>
      <c r="M64" s="692">
        <f>N64+O64+P64</f>
        <v>12000</v>
      </c>
      <c r="N64" s="274">
        <v>4000</v>
      </c>
      <c r="O64" s="268">
        <v>4000</v>
      </c>
      <c r="P64" s="274">
        <v>4000</v>
      </c>
      <c r="Q64" s="544">
        <f>R64+S64+T64</f>
        <v>12100</v>
      </c>
      <c r="R64" s="274">
        <v>4000</v>
      </c>
      <c r="S64" s="268">
        <v>4000</v>
      </c>
      <c r="T64" s="274">
        <v>4100</v>
      </c>
      <c r="U64" s="1712"/>
      <c r="V64" s="1713"/>
      <c r="X64" s="888"/>
    </row>
    <row r="65" spans="2:24" ht="19.5" customHeight="1" x14ac:dyDescent="0.2">
      <c r="B65" s="1722" t="s">
        <v>401</v>
      </c>
      <c r="C65" s="1715" t="s">
        <v>402</v>
      </c>
      <c r="D65" s="288">
        <f>D66</f>
        <v>0</v>
      </c>
      <c r="E65" s="664">
        <f t="shared" ref="E65:T65" si="21">E66</f>
        <v>0</v>
      </c>
      <c r="F65" s="282">
        <f t="shared" si="21"/>
        <v>0</v>
      </c>
      <c r="G65" s="282">
        <f t="shared" si="21"/>
        <v>0</v>
      </c>
      <c r="H65" s="282">
        <f t="shared" si="21"/>
        <v>0</v>
      </c>
      <c r="I65" s="664">
        <f t="shared" si="21"/>
        <v>0</v>
      </c>
      <c r="J65" s="282">
        <f t="shared" si="21"/>
        <v>0</v>
      </c>
      <c r="K65" s="282">
        <f t="shared" si="21"/>
        <v>0</v>
      </c>
      <c r="L65" s="282">
        <f t="shared" si="21"/>
        <v>0</v>
      </c>
      <c r="M65" s="664">
        <f t="shared" si="21"/>
        <v>0</v>
      </c>
      <c r="N65" s="282">
        <f t="shared" si="21"/>
        <v>0</v>
      </c>
      <c r="O65" s="282">
        <f t="shared" si="21"/>
        <v>0</v>
      </c>
      <c r="P65" s="282">
        <f t="shared" si="21"/>
        <v>0</v>
      </c>
      <c r="Q65" s="664">
        <f t="shared" si="21"/>
        <v>0</v>
      </c>
      <c r="R65" s="282">
        <f t="shared" si="21"/>
        <v>0</v>
      </c>
      <c r="S65" s="282">
        <f t="shared" si="21"/>
        <v>0</v>
      </c>
      <c r="T65" s="282">
        <f t="shared" si="21"/>
        <v>0</v>
      </c>
      <c r="U65" s="1712"/>
      <c r="V65" s="1713"/>
      <c r="X65" s="888"/>
    </row>
    <row r="66" spans="2:24" ht="30" customHeight="1" thickBot="1" x14ac:dyDescent="0.25">
      <c r="B66" s="1723" t="s">
        <v>403</v>
      </c>
      <c r="C66" s="1715" t="s">
        <v>404</v>
      </c>
      <c r="D66" s="223">
        <f>E66+I66+M66+Q66</f>
        <v>0</v>
      </c>
      <c r="E66" s="544">
        <f>F66+G66+H66</f>
        <v>0</v>
      </c>
      <c r="F66" s="274">
        <v>0</v>
      </c>
      <c r="G66" s="268">
        <v>0</v>
      </c>
      <c r="H66" s="274">
        <v>0</v>
      </c>
      <c r="I66" s="951">
        <f>J66+K66+L66</f>
        <v>0</v>
      </c>
      <c r="J66" s="274"/>
      <c r="K66" s="268"/>
      <c r="L66" s="274"/>
      <c r="M66" s="544">
        <f>N66+O66+P66</f>
        <v>0</v>
      </c>
      <c r="N66" s="274"/>
      <c r="O66" s="268"/>
      <c r="P66" s="274">
        <v>0</v>
      </c>
      <c r="Q66" s="544">
        <f>R66+S66+T66</f>
        <v>0</v>
      </c>
      <c r="R66" s="274"/>
      <c r="S66" s="268"/>
      <c r="T66" s="274"/>
      <c r="U66" s="1712"/>
      <c r="V66" s="1713"/>
      <c r="X66" s="888"/>
    </row>
    <row r="67" spans="2:24" s="1" customFormat="1" ht="23.25" customHeight="1" thickBot="1" x14ac:dyDescent="0.25">
      <c r="B67" s="950" t="s">
        <v>150</v>
      </c>
      <c r="C67" s="1724" t="s">
        <v>44</v>
      </c>
      <c r="D67" s="775">
        <f t="shared" ref="D67:V67" si="22">D68</f>
        <v>3519130.36</v>
      </c>
      <c r="E67" s="776">
        <f t="shared" si="22"/>
        <v>798132.63</v>
      </c>
      <c r="F67" s="775">
        <f t="shared" si="22"/>
        <v>226466.59000000003</v>
      </c>
      <c r="G67" s="776">
        <f t="shared" si="22"/>
        <v>226789.35</v>
      </c>
      <c r="H67" s="775">
        <f t="shared" si="22"/>
        <v>344876.69</v>
      </c>
      <c r="I67" s="775">
        <f t="shared" si="22"/>
        <v>1023236.3599999999</v>
      </c>
      <c r="J67" s="775">
        <f t="shared" si="22"/>
        <v>445819.93</v>
      </c>
      <c r="K67" s="776">
        <f t="shared" si="22"/>
        <v>294653.02</v>
      </c>
      <c r="L67" s="775">
        <f t="shared" si="22"/>
        <v>282763.40999999997</v>
      </c>
      <c r="M67" s="777">
        <f t="shared" si="22"/>
        <v>847869</v>
      </c>
      <c r="N67" s="775">
        <f t="shared" si="22"/>
        <v>282286.81</v>
      </c>
      <c r="O67" s="776">
        <f t="shared" si="22"/>
        <v>282286.81</v>
      </c>
      <c r="P67" s="775">
        <f t="shared" si="22"/>
        <v>283295.38</v>
      </c>
      <c r="Q67" s="775">
        <f t="shared" si="22"/>
        <v>849892.37</v>
      </c>
      <c r="R67" s="775">
        <f t="shared" si="22"/>
        <v>283295.38</v>
      </c>
      <c r="S67" s="776">
        <f t="shared" si="22"/>
        <v>283295.38</v>
      </c>
      <c r="T67" s="775">
        <f t="shared" si="22"/>
        <v>283301.61</v>
      </c>
      <c r="U67" s="954">
        <f t="shared" si="22"/>
        <v>0</v>
      </c>
      <c r="V67" s="775">
        <f t="shared" si="22"/>
        <v>0</v>
      </c>
      <c r="X67" s="888"/>
    </row>
    <row r="68" spans="2:24" s="1" customFormat="1" ht="39" thickBot="1" x14ac:dyDescent="0.3">
      <c r="B68" s="13" t="s">
        <v>154</v>
      </c>
      <c r="C68" s="7" t="s">
        <v>75</v>
      </c>
      <c r="D68" s="128">
        <f>D76+D81+D86+D69</f>
        <v>3519130.36</v>
      </c>
      <c r="E68" s="128">
        <f t="shared" ref="E68:T68" si="23">E76+E81+E86+E69</f>
        <v>798132.63</v>
      </c>
      <c r="F68" s="128">
        <f t="shared" si="23"/>
        <v>226466.59000000003</v>
      </c>
      <c r="G68" s="128">
        <f t="shared" si="23"/>
        <v>226789.35</v>
      </c>
      <c r="H68" s="128">
        <f t="shared" si="23"/>
        <v>344876.69</v>
      </c>
      <c r="I68" s="128">
        <f t="shared" si="23"/>
        <v>1023236.3599999999</v>
      </c>
      <c r="J68" s="128">
        <f t="shared" si="23"/>
        <v>445819.93</v>
      </c>
      <c r="K68" s="128">
        <f t="shared" si="23"/>
        <v>294653.02</v>
      </c>
      <c r="L68" s="128">
        <f t="shared" si="23"/>
        <v>282763.40999999997</v>
      </c>
      <c r="M68" s="128">
        <f t="shared" si="23"/>
        <v>847869</v>
      </c>
      <c r="N68" s="128">
        <f t="shared" si="23"/>
        <v>282286.81</v>
      </c>
      <c r="O68" s="128">
        <f t="shared" si="23"/>
        <v>282286.81</v>
      </c>
      <c r="P68" s="128">
        <f t="shared" si="23"/>
        <v>283295.38</v>
      </c>
      <c r="Q68" s="128">
        <f t="shared" si="23"/>
        <v>849892.37</v>
      </c>
      <c r="R68" s="128">
        <f t="shared" si="23"/>
        <v>283295.38</v>
      </c>
      <c r="S68" s="128">
        <f t="shared" si="23"/>
        <v>283295.38</v>
      </c>
      <c r="T68" s="128">
        <f t="shared" si="23"/>
        <v>283301.61</v>
      </c>
      <c r="U68" s="952">
        <f>U76+U81+U86</f>
        <v>0</v>
      </c>
      <c r="V68" s="128">
        <f>V76+V81+V86</f>
        <v>0</v>
      </c>
      <c r="X68" s="888"/>
    </row>
    <row r="69" spans="2:24" s="1" customFormat="1" ht="45.75" customHeight="1" x14ac:dyDescent="0.2">
      <c r="B69" s="1866" t="s">
        <v>155</v>
      </c>
      <c r="C69" s="1867" t="s">
        <v>90</v>
      </c>
      <c r="D69" s="257">
        <f>D70</f>
        <v>3900</v>
      </c>
      <c r="E69" s="245">
        <f t="shared" ref="E69:T69" si="24">E70</f>
        <v>390</v>
      </c>
      <c r="F69" s="257">
        <f t="shared" si="24"/>
        <v>0</v>
      </c>
      <c r="G69" s="245">
        <f t="shared" si="24"/>
        <v>0</v>
      </c>
      <c r="H69" s="257">
        <f t="shared" si="24"/>
        <v>390</v>
      </c>
      <c r="I69" s="257">
        <f t="shared" si="24"/>
        <v>1170</v>
      </c>
      <c r="J69" s="257">
        <f t="shared" si="24"/>
        <v>390</v>
      </c>
      <c r="K69" s="245">
        <f t="shared" si="24"/>
        <v>390</v>
      </c>
      <c r="L69" s="257">
        <f t="shared" si="24"/>
        <v>390</v>
      </c>
      <c r="M69" s="694">
        <f t="shared" si="24"/>
        <v>1170</v>
      </c>
      <c r="N69" s="257">
        <f t="shared" si="24"/>
        <v>390</v>
      </c>
      <c r="O69" s="245">
        <f t="shared" si="24"/>
        <v>390</v>
      </c>
      <c r="P69" s="257">
        <f t="shared" si="24"/>
        <v>390</v>
      </c>
      <c r="Q69" s="257">
        <f t="shared" si="24"/>
        <v>1170</v>
      </c>
      <c r="R69" s="257">
        <f t="shared" si="24"/>
        <v>390</v>
      </c>
      <c r="S69" s="245">
        <f t="shared" si="24"/>
        <v>390</v>
      </c>
      <c r="T69" s="257">
        <f t="shared" si="24"/>
        <v>390</v>
      </c>
      <c r="U69" s="959"/>
      <c r="V69" s="961"/>
      <c r="X69" s="888"/>
    </row>
    <row r="70" spans="2:24" s="1" customFormat="1" ht="26.25" customHeight="1" x14ac:dyDescent="0.2">
      <c r="B70" s="14" t="s">
        <v>156</v>
      </c>
      <c r="C70" s="21" t="s">
        <v>91</v>
      </c>
      <c r="D70" s="239">
        <f>D71</f>
        <v>3900</v>
      </c>
      <c r="E70" s="546">
        <f t="shared" ref="E70:T70" si="25">E71</f>
        <v>390</v>
      </c>
      <c r="F70" s="239">
        <f t="shared" si="25"/>
        <v>0</v>
      </c>
      <c r="G70" s="246">
        <f t="shared" si="25"/>
        <v>0</v>
      </c>
      <c r="H70" s="239">
        <f t="shared" si="25"/>
        <v>390</v>
      </c>
      <c r="I70" s="547">
        <f t="shared" si="25"/>
        <v>1170</v>
      </c>
      <c r="J70" s="239">
        <f t="shared" si="25"/>
        <v>390</v>
      </c>
      <c r="K70" s="246">
        <f t="shared" si="25"/>
        <v>390</v>
      </c>
      <c r="L70" s="239">
        <f t="shared" si="25"/>
        <v>390</v>
      </c>
      <c r="M70" s="695">
        <f t="shared" si="25"/>
        <v>1170</v>
      </c>
      <c r="N70" s="239">
        <f t="shared" si="25"/>
        <v>390</v>
      </c>
      <c r="O70" s="246">
        <f t="shared" si="25"/>
        <v>390</v>
      </c>
      <c r="P70" s="239">
        <f t="shared" si="25"/>
        <v>390</v>
      </c>
      <c r="Q70" s="547">
        <f t="shared" si="25"/>
        <v>1170</v>
      </c>
      <c r="R70" s="239">
        <f t="shared" si="25"/>
        <v>390</v>
      </c>
      <c r="S70" s="246">
        <f t="shared" si="25"/>
        <v>390</v>
      </c>
      <c r="T70" s="239">
        <f t="shared" si="25"/>
        <v>390</v>
      </c>
      <c r="U70" s="959"/>
      <c r="V70" s="961"/>
      <c r="X70" s="888"/>
    </row>
    <row r="71" spans="2:24" s="1" customFormat="1" ht="30.75" customHeight="1" thickBot="1" x14ac:dyDescent="0.25">
      <c r="B71" s="23" t="s">
        <v>413</v>
      </c>
      <c r="C71" s="24" t="s">
        <v>414</v>
      </c>
      <c r="D71" s="258">
        <f>E71+I71+M71+Q71</f>
        <v>3900</v>
      </c>
      <c r="E71" s="1898">
        <f>F71+G71+H71</f>
        <v>390</v>
      </c>
      <c r="F71" s="1899">
        <v>0</v>
      </c>
      <c r="G71" s="1900">
        <v>0</v>
      </c>
      <c r="H71" s="1947">
        <v>390</v>
      </c>
      <c r="I71" s="549">
        <f>J71+K71+L71</f>
        <v>1170</v>
      </c>
      <c r="J71" s="1947">
        <v>390</v>
      </c>
      <c r="K71" s="1948">
        <v>390</v>
      </c>
      <c r="L71" s="1947">
        <v>390</v>
      </c>
      <c r="M71" s="696">
        <f>N71+O71+P71</f>
        <v>1170</v>
      </c>
      <c r="N71" s="1947">
        <v>390</v>
      </c>
      <c r="O71" s="1948">
        <v>390</v>
      </c>
      <c r="P71" s="1947">
        <v>390</v>
      </c>
      <c r="Q71" s="549">
        <f>R71+S71+T71</f>
        <v>1170</v>
      </c>
      <c r="R71" s="1947">
        <v>390</v>
      </c>
      <c r="S71" s="1948">
        <v>390</v>
      </c>
      <c r="T71" s="1947">
        <v>390</v>
      </c>
      <c r="U71" s="959"/>
      <c r="V71" s="961"/>
      <c r="X71" s="888"/>
    </row>
    <row r="72" spans="2:24" s="1" customFormat="1" ht="39" hidden="1" customHeight="1" x14ac:dyDescent="0.2">
      <c r="B72" s="317" t="s">
        <v>222</v>
      </c>
      <c r="C72" s="318" t="s">
        <v>223</v>
      </c>
      <c r="D72" s="257">
        <f>D73</f>
        <v>0</v>
      </c>
      <c r="E72" s="245"/>
      <c r="F72" s="257"/>
      <c r="G72" s="245"/>
      <c r="H72" s="257"/>
      <c r="I72" s="257"/>
      <c r="J72" s="257"/>
      <c r="K72" s="245"/>
      <c r="L72" s="257"/>
      <c r="M72" s="694">
        <f>M73</f>
        <v>0</v>
      </c>
      <c r="N72" s="257"/>
      <c r="O72" s="245">
        <f>O73</f>
        <v>0</v>
      </c>
      <c r="P72" s="257"/>
      <c r="Q72" s="257"/>
      <c r="R72" s="257"/>
      <c r="S72" s="245"/>
      <c r="T72" s="257"/>
      <c r="U72" s="959"/>
      <c r="V72" s="961"/>
      <c r="X72" s="888"/>
    </row>
    <row r="73" spans="2:24" s="1" customFormat="1" ht="51.75" hidden="1" customHeight="1" x14ac:dyDescent="0.2">
      <c r="B73" s="316" t="s">
        <v>224</v>
      </c>
      <c r="C73" s="18" t="s">
        <v>225</v>
      </c>
      <c r="D73" s="240">
        <f>D74+D75</f>
        <v>0</v>
      </c>
      <c r="E73" s="550"/>
      <c r="F73" s="240"/>
      <c r="G73" s="267"/>
      <c r="H73" s="240"/>
      <c r="I73" s="545"/>
      <c r="J73" s="240"/>
      <c r="K73" s="267"/>
      <c r="L73" s="240"/>
      <c r="M73" s="690">
        <f>M74+M75</f>
        <v>0</v>
      </c>
      <c r="N73" s="240"/>
      <c r="O73" s="267">
        <f>O74+O75</f>
        <v>0</v>
      </c>
      <c r="P73" s="240"/>
      <c r="Q73" s="545"/>
      <c r="R73" s="240"/>
      <c r="S73" s="267"/>
      <c r="T73" s="240"/>
      <c r="U73" s="959"/>
      <c r="V73" s="961"/>
      <c r="X73" s="888"/>
    </row>
    <row r="74" spans="2:24" s="1" customFormat="1" ht="101.25" hidden="1" customHeight="1" x14ac:dyDescent="0.2">
      <c r="B74" s="316" t="s">
        <v>226</v>
      </c>
      <c r="C74" s="319" t="s">
        <v>228</v>
      </c>
      <c r="D74" s="240">
        <f>E74+I74+M74+Q74</f>
        <v>0</v>
      </c>
      <c r="E74" s="550"/>
      <c r="F74" s="240"/>
      <c r="G74" s="267"/>
      <c r="H74" s="240"/>
      <c r="I74" s="545"/>
      <c r="J74" s="240"/>
      <c r="K74" s="267"/>
      <c r="L74" s="240"/>
      <c r="M74" s="690">
        <f>N74+O74+P74</f>
        <v>0</v>
      </c>
      <c r="N74" s="240"/>
      <c r="O74" s="267"/>
      <c r="P74" s="240"/>
      <c r="Q74" s="545"/>
      <c r="R74" s="240"/>
      <c r="S74" s="267"/>
      <c r="T74" s="240"/>
      <c r="U74" s="959"/>
      <c r="V74" s="961"/>
      <c r="X74" s="888"/>
    </row>
    <row r="75" spans="2:24" s="1" customFormat="1" ht="60.75" hidden="1" customHeight="1" thickBot="1" x14ac:dyDescent="0.25">
      <c r="B75" s="22" t="s">
        <v>227</v>
      </c>
      <c r="C75" s="1004" t="s">
        <v>229</v>
      </c>
      <c r="D75" s="314">
        <f>E75+I75+M75+Q75</f>
        <v>0</v>
      </c>
      <c r="E75" s="551"/>
      <c r="F75" s="314"/>
      <c r="G75" s="315"/>
      <c r="H75" s="314"/>
      <c r="I75" s="552"/>
      <c r="J75" s="314"/>
      <c r="K75" s="315"/>
      <c r="L75" s="314"/>
      <c r="M75" s="697">
        <f>N75+O75+P75</f>
        <v>0</v>
      </c>
      <c r="N75" s="314"/>
      <c r="O75" s="315"/>
      <c r="P75" s="314"/>
      <c r="Q75" s="552"/>
      <c r="R75" s="314"/>
      <c r="S75" s="315"/>
      <c r="T75" s="314"/>
      <c r="U75" s="962"/>
      <c r="V75" s="963"/>
      <c r="X75" s="888"/>
    </row>
    <row r="76" spans="2:24" s="1" customFormat="1" ht="45.75" thickBot="1" x14ac:dyDescent="0.25">
      <c r="B76" s="942" t="s">
        <v>157</v>
      </c>
      <c r="C76" s="943" t="s">
        <v>77</v>
      </c>
      <c r="D76" s="944">
        <f t="shared" ref="D76:S77" si="26">D77</f>
        <v>276000</v>
      </c>
      <c r="E76" s="945">
        <f t="shared" si="26"/>
        <v>69000</v>
      </c>
      <c r="F76" s="944">
        <f t="shared" si="26"/>
        <v>23000</v>
      </c>
      <c r="G76" s="945">
        <f t="shared" si="26"/>
        <v>23000</v>
      </c>
      <c r="H76" s="944">
        <f t="shared" si="26"/>
        <v>23000</v>
      </c>
      <c r="I76" s="944">
        <f t="shared" si="26"/>
        <v>69000</v>
      </c>
      <c r="J76" s="944">
        <f t="shared" si="26"/>
        <v>23000</v>
      </c>
      <c r="K76" s="945">
        <f t="shared" si="26"/>
        <v>23000</v>
      </c>
      <c r="L76" s="944">
        <f t="shared" si="26"/>
        <v>23000</v>
      </c>
      <c r="M76" s="946">
        <f t="shared" si="26"/>
        <v>69000</v>
      </c>
      <c r="N76" s="944">
        <f t="shared" si="26"/>
        <v>23000</v>
      </c>
      <c r="O76" s="945">
        <f t="shared" si="26"/>
        <v>23000</v>
      </c>
      <c r="P76" s="944">
        <f t="shared" si="26"/>
        <v>23000</v>
      </c>
      <c r="Q76" s="944">
        <f t="shared" si="26"/>
        <v>69000</v>
      </c>
      <c r="R76" s="944">
        <f t="shared" si="26"/>
        <v>23000</v>
      </c>
      <c r="S76" s="944">
        <f t="shared" si="26"/>
        <v>23000</v>
      </c>
      <c r="T76" s="944">
        <f t="shared" ref="T76:V77" si="27">T77</f>
        <v>23000</v>
      </c>
      <c r="U76" s="957">
        <f t="shared" si="27"/>
        <v>0</v>
      </c>
      <c r="V76" s="944">
        <f t="shared" si="27"/>
        <v>0</v>
      </c>
      <c r="X76" s="888"/>
    </row>
    <row r="77" spans="2:24" s="1" customFormat="1" ht="38.25" x14ac:dyDescent="0.2">
      <c r="B77" s="22" t="s">
        <v>158</v>
      </c>
      <c r="C77" s="1003" t="s">
        <v>82</v>
      </c>
      <c r="D77" s="238">
        <f t="shared" si="26"/>
        <v>276000</v>
      </c>
      <c r="E77" s="672">
        <f t="shared" si="26"/>
        <v>69000</v>
      </c>
      <c r="F77" s="282">
        <f t="shared" si="26"/>
        <v>23000</v>
      </c>
      <c r="G77" s="283">
        <f t="shared" si="26"/>
        <v>23000</v>
      </c>
      <c r="H77" s="282">
        <f t="shared" si="26"/>
        <v>23000</v>
      </c>
      <c r="I77" s="670">
        <f t="shared" si="26"/>
        <v>69000</v>
      </c>
      <c r="J77" s="282">
        <f t="shared" si="26"/>
        <v>23000</v>
      </c>
      <c r="K77" s="283">
        <f t="shared" si="26"/>
        <v>23000</v>
      </c>
      <c r="L77" s="282">
        <f t="shared" si="26"/>
        <v>23000</v>
      </c>
      <c r="M77" s="665">
        <f t="shared" si="26"/>
        <v>69000</v>
      </c>
      <c r="N77" s="282">
        <f t="shared" si="26"/>
        <v>23000</v>
      </c>
      <c r="O77" s="283">
        <f t="shared" si="26"/>
        <v>23000</v>
      </c>
      <c r="P77" s="282">
        <f t="shared" si="26"/>
        <v>23000</v>
      </c>
      <c r="Q77" s="664">
        <f t="shared" si="26"/>
        <v>69000</v>
      </c>
      <c r="R77" s="640">
        <f t="shared" si="26"/>
        <v>23000</v>
      </c>
      <c r="S77" s="640">
        <f t="shared" si="26"/>
        <v>23000</v>
      </c>
      <c r="T77" s="640">
        <f t="shared" si="27"/>
        <v>23000</v>
      </c>
      <c r="U77" s="980">
        <f t="shared" si="27"/>
        <v>0</v>
      </c>
      <c r="V77" s="993">
        <f t="shared" si="27"/>
        <v>0</v>
      </c>
      <c r="X77" s="888"/>
    </row>
    <row r="78" spans="2:24" s="1" customFormat="1" ht="12.75" customHeight="1" x14ac:dyDescent="0.2">
      <c r="B78" s="2022" t="s">
        <v>361</v>
      </c>
      <c r="C78" s="2024" t="s">
        <v>362</v>
      </c>
      <c r="D78" s="2026">
        <f>E78+I78+M78+Q78</f>
        <v>276000</v>
      </c>
      <c r="E78" s="2031">
        <f>F78+G78+H78</f>
        <v>69000</v>
      </c>
      <c r="F78" s="2011">
        <v>23000</v>
      </c>
      <c r="G78" s="2009">
        <v>23000</v>
      </c>
      <c r="H78" s="2011">
        <v>23000</v>
      </c>
      <c r="I78" s="2033">
        <f>J78+K78+L78</f>
        <v>69000</v>
      </c>
      <c r="J78" s="2011">
        <v>23000</v>
      </c>
      <c r="K78" s="2009">
        <v>23000</v>
      </c>
      <c r="L78" s="2011">
        <v>23000</v>
      </c>
      <c r="M78" s="2002">
        <f>N78+O78+P78</f>
        <v>69000</v>
      </c>
      <c r="N78" s="1975">
        <v>23000</v>
      </c>
      <c r="O78" s="1995">
        <v>23000</v>
      </c>
      <c r="P78" s="1975">
        <v>23000</v>
      </c>
      <c r="Q78" s="1977">
        <f>R78+S78+T78</f>
        <v>69000</v>
      </c>
      <c r="R78" s="1975">
        <v>23000</v>
      </c>
      <c r="S78" s="1995">
        <v>23000</v>
      </c>
      <c r="T78" s="1975">
        <v>23000</v>
      </c>
      <c r="U78" s="2082"/>
      <c r="V78" s="2082"/>
      <c r="X78" s="888"/>
    </row>
    <row r="79" spans="2:24" s="1" customFormat="1" ht="12.75" customHeight="1" x14ac:dyDescent="0.2">
      <c r="B79" s="2028"/>
      <c r="C79" s="2029"/>
      <c r="D79" s="2030"/>
      <c r="E79" s="2031"/>
      <c r="F79" s="2011"/>
      <c r="G79" s="2009"/>
      <c r="H79" s="2011"/>
      <c r="I79" s="2033"/>
      <c r="J79" s="2011"/>
      <c r="K79" s="2009"/>
      <c r="L79" s="2011"/>
      <c r="M79" s="2002"/>
      <c r="N79" s="1975"/>
      <c r="O79" s="1995"/>
      <c r="P79" s="1975"/>
      <c r="Q79" s="1977"/>
      <c r="R79" s="1975"/>
      <c r="S79" s="1995"/>
      <c r="T79" s="1975"/>
      <c r="U79" s="2083"/>
      <c r="V79" s="2083"/>
      <c r="X79" s="888"/>
    </row>
    <row r="80" spans="2:24" s="1" customFormat="1" ht="27" customHeight="1" thickBot="1" x14ac:dyDescent="0.25">
      <c r="B80" s="2023"/>
      <c r="C80" s="2025"/>
      <c r="D80" s="2027"/>
      <c r="E80" s="2032"/>
      <c r="F80" s="2012"/>
      <c r="G80" s="2010"/>
      <c r="H80" s="2012"/>
      <c r="I80" s="2034"/>
      <c r="J80" s="2012"/>
      <c r="K80" s="2010"/>
      <c r="L80" s="2012"/>
      <c r="M80" s="2003"/>
      <c r="N80" s="1976"/>
      <c r="O80" s="1996"/>
      <c r="P80" s="1976"/>
      <c r="Q80" s="1978"/>
      <c r="R80" s="1976"/>
      <c r="S80" s="1996"/>
      <c r="T80" s="1976"/>
      <c r="U80" s="2083"/>
      <c r="V80" s="2083"/>
      <c r="X80" s="888"/>
    </row>
    <row r="81" spans="2:24" s="1" customFormat="1" ht="20.25" customHeight="1" thickBot="1" x14ac:dyDescent="0.25">
      <c r="B81" s="32" t="s">
        <v>159</v>
      </c>
      <c r="C81" s="33" t="s">
        <v>92</v>
      </c>
      <c r="D81" s="257">
        <f>D84</f>
        <v>500819.36</v>
      </c>
      <c r="E81" s="257">
        <f t="shared" ref="E81:V81" si="28">E84</f>
        <v>91520.02</v>
      </c>
      <c r="F81" s="257">
        <f t="shared" si="28"/>
        <v>4732.42</v>
      </c>
      <c r="G81" s="257">
        <f t="shared" si="28"/>
        <v>5055.18</v>
      </c>
      <c r="H81" s="257">
        <f t="shared" si="28"/>
        <v>81732.42</v>
      </c>
      <c r="I81" s="257">
        <f t="shared" si="28"/>
        <v>246003.55</v>
      </c>
      <c r="J81" s="257">
        <f t="shared" si="28"/>
        <v>190075.66</v>
      </c>
      <c r="K81" s="257">
        <f t="shared" si="28"/>
        <v>28908.75</v>
      </c>
      <c r="L81" s="257">
        <f t="shared" si="28"/>
        <v>27019.14</v>
      </c>
      <c r="M81" s="257">
        <f t="shared" si="28"/>
        <v>80636.19</v>
      </c>
      <c r="N81" s="257">
        <f t="shared" si="28"/>
        <v>26542.54</v>
      </c>
      <c r="O81" s="257">
        <f t="shared" si="28"/>
        <v>26542.54</v>
      </c>
      <c r="P81" s="257">
        <f t="shared" si="28"/>
        <v>27551.11</v>
      </c>
      <c r="Q81" s="257">
        <f t="shared" si="28"/>
        <v>82659.600000000006</v>
      </c>
      <c r="R81" s="257">
        <f t="shared" si="28"/>
        <v>27551.11</v>
      </c>
      <c r="S81" s="257">
        <f t="shared" si="28"/>
        <v>27551.11</v>
      </c>
      <c r="T81" s="257">
        <f t="shared" si="28"/>
        <v>27557.38</v>
      </c>
      <c r="U81" s="956">
        <f t="shared" si="28"/>
        <v>0</v>
      </c>
      <c r="V81" s="257">
        <f t="shared" si="28"/>
        <v>0</v>
      </c>
      <c r="X81" s="888"/>
    </row>
    <row r="82" spans="2:24" s="1" customFormat="1" ht="51.75" hidden="1" customHeight="1" thickBot="1" x14ac:dyDescent="0.25">
      <c r="B82" s="14" t="s">
        <v>160</v>
      </c>
      <c r="C82" s="21" t="s">
        <v>93</v>
      </c>
      <c r="D82" s="259" t="e">
        <f t="shared" ref="D82:T82" si="29">D83</f>
        <v>#REF!</v>
      </c>
      <c r="E82" s="247" t="e">
        <f t="shared" si="29"/>
        <v>#REF!</v>
      </c>
      <c r="F82" s="259" t="e">
        <f t="shared" si="29"/>
        <v>#REF!</v>
      </c>
      <c r="G82" s="247" t="e">
        <f t="shared" si="29"/>
        <v>#REF!</v>
      </c>
      <c r="H82" s="259" t="e">
        <f t="shared" si="29"/>
        <v>#REF!</v>
      </c>
      <c r="I82" s="259" t="e">
        <f t="shared" si="29"/>
        <v>#REF!</v>
      </c>
      <c r="J82" s="259" t="e">
        <f t="shared" si="29"/>
        <v>#REF!</v>
      </c>
      <c r="K82" s="247" t="e">
        <f t="shared" si="29"/>
        <v>#REF!</v>
      </c>
      <c r="L82" s="259" t="e">
        <f t="shared" si="29"/>
        <v>#REF!</v>
      </c>
      <c r="M82" s="698" t="e">
        <f t="shared" si="29"/>
        <v>#REF!</v>
      </c>
      <c r="N82" s="259" t="e">
        <f t="shared" si="29"/>
        <v>#REF!</v>
      </c>
      <c r="O82" s="247" t="e">
        <f t="shared" si="29"/>
        <v>#REF!</v>
      </c>
      <c r="P82" s="259" t="e">
        <f t="shared" si="29"/>
        <v>#REF!</v>
      </c>
      <c r="Q82" s="259" t="e">
        <f t="shared" si="29"/>
        <v>#REF!</v>
      </c>
      <c r="R82" s="259" t="e">
        <f t="shared" si="29"/>
        <v>#REF!</v>
      </c>
      <c r="S82" s="247" t="e">
        <f t="shared" si="29"/>
        <v>#REF!</v>
      </c>
      <c r="T82" s="259" t="e">
        <f t="shared" si="29"/>
        <v>#REF!</v>
      </c>
      <c r="U82" s="964"/>
      <c r="V82" s="965"/>
      <c r="X82" s="888"/>
    </row>
    <row r="83" spans="2:24" s="1" customFormat="1" ht="64.5" hidden="1" customHeight="1" thickBot="1" x14ac:dyDescent="0.25">
      <c r="B83" s="23" t="s">
        <v>161</v>
      </c>
      <c r="C83" s="24" t="s">
        <v>94</v>
      </c>
      <c r="D83" s="290" t="e">
        <f>E83+I83+M83+Q83</f>
        <v>#REF!</v>
      </c>
      <c r="E83" s="548" t="e">
        <f>F83+J83+N83+R83</f>
        <v>#REF!</v>
      </c>
      <c r="F83" s="284" t="e">
        <f>G83+K83+O83+S83</f>
        <v>#REF!</v>
      </c>
      <c r="G83" s="285" t="e">
        <f>H83+L83+P83+T83</f>
        <v>#REF!</v>
      </c>
      <c r="H83" s="284" t="e">
        <f>I83+M83+Q83+#REF!</f>
        <v>#REF!</v>
      </c>
      <c r="I83" s="549" t="e">
        <f>J83+N83+R83+#REF!</f>
        <v>#REF!</v>
      </c>
      <c r="J83" s="284" t="e">
        <f>K83+O83+S83+#REF!</f>
        <v>#REF!</v>
      </c>
      <c r="K83" s="285" t="e">
        <f>L83+P83+T83+#REF!</f>
        <v>#REF!</v>
      </c>
      <c r="L83" s="284" t="e">
        <f>M83+Q83+#REF!+U83</f>
        <v>#REF!</v>
      </c>
      <c r="M83" s="696" t="e">
        <f>N83+R83+#REF!+V83</f>
        <v>#REF!</v>
      </c>
      <c r="N83" s="284" t="e">
        <f>O83+S83+#REF!+W83</f>
        <v>#REF!</v>
      </c>
      <c r="O83" s="285" t="e">
        <f>P83+T83+#REF!+X83</f>
        <v>#REF!</v>
      </c>
      <c r="P83" s="284" t="e">
        <f>Q83+#REF!+U83+Y83</f>
        <v>#REF!</v>
      </c>
      <c r="Q83" s="549" t="e">
        <f>R83+#REF!+V83+Z83</f>
        <v>#REF!</v>
      </c>
      <c r="R83" s="284" t="e">
        <f>S83+#REF!+W83+AA83</f>
        <v>#REF!</v>
      </c>
      <c r="S83" s="285" t="e">
        <f>T83+#REF!+X83+AB83</f>
        <v>#REF!</v>
      </c>
      <c r="T83" s="284" t="e">
        <f>#REF!+U83+Y83+AC83</f>
        <v>#REF!</v>
      </c>
      <c r="U83" s="959"/>
      <c r="V83" s="961"/>
      <c r="X83" s="888"/>
    </row>
    <row r="84" spans="2:24" s="1" customFormat="1" ht="30" x14ac:dyDescent="0.2">
      <c r="B84" s="37" t="s">
        <v>162</v>
      </c>
      <c r="C84" s="38" t="s">
        <v>125</v>
      </c>
      <c r="D84" s="291">
        <f t="shared" ref="D84:V84" si="30">D85</f>
        <v>500819.36</v>
      </c>
      <c r="E84" s="553">
        <f t="shared" si="30"/>
        <v>91520.02</v>
      </c>
      <c r="F84" s="286">
        <f t="shared" si="30"/>
        <v>4732.42</v>
      </c>
      <c r="G84" s="287">
        <f t="shared" si="30"/>
        <v>5055.18</v>
      </c>
      <c r="H84" s="286">
        <f t="shared" si="30"/>
        <v>81732.42</v>
      </c>
      <c r="I84" s="554">
        <f t="shared" si="30"/>
        <v>246003.55</v>
      </c>
      <c r="J84" s="286">
        <f t="shared" si="30"/>
        <v>190075.66</v>
      </c>
      <c r="K84" s="287">
        <f t="shared" si="30"/>
        <v>28908.75</v>
      </c>
      <c r="L84" s="286">
        <f t="shared" si="30"/>
        <v>27019.14</v>
      </c>
      <c r="M84" s="699">
        <f t="shared" si="30"/>
        <v>80636.19</v>
      </c>
      <c r="N84" s="286">
        <f t="shared" si="30"/>
        <v>26542.54</v>
      </c>
      <c r="O84" s="287">
        <f t="shared" si="30"/>
        <v>26542.54</v>
      </c>
      <c r="P84" s="286">
        <f t="shared" si="30"/>
        <v>27551.11</v>
      </c>
      <c r="Q84" s="554">
        <f t="shared" si="30"/>
        <v>82659.600000000006</v>
      </c>
      <c r="R84" s="286">
        <f t="shared" si="30"/>
        <v>27551.11</v>
      </c>
      <c r="S84" s="287">
        <f t="shared" si="30"/>
        <v>27551.11</v>
      </c>
      <c r="T84" s="286">
        <f t="shared" si="30"/>
        <v>27557.38</v>
      </c>
      <c r="U84" s="979">
        <f t="shared" si="30"/>
        <v>0</v>
      </c>
      <c r="V84" s="291">
        <f t="shared" si="30"/>
        <v>0</v>
      </c>
      <c r="X84" s="888"/>
    </row>
    <row r="85" spans="2:24" s="1" customFormat="1" ht="39" thickBot="1" x14ac:dyDescent="0.25">
      <c r="B85" s="23" t="s">
        <v>363</v>
      </c>
      <c r="C85" s="24" t="s">
        <v>364</v>
      </c>
      <c r="D85" s="290">
        <f>E85+I85+M85+Q85</f>
        <v>500819.36</v>
      </c>
      <c r="E85" s="1898">
        <f>F85+G85+H85</f>
        <v>91520.02</v>
      </c>
      <c r="F85" s="1875">
        <v>4732.42</v>
      </c>
      <c r="G85" s="1874">
        <v>5055.18</v>
      </c>
      <c r="H85" s="1875">
        <v>81732.42</v>
      </c>
      <c r="I85" s="549">
        <f>J85+K85+L85</f>
        <v>246003.55</v>
      </c>
      <c r="J85" s="284">
        <v>190075.66</v>
      </c>
      <c r="K85" s="285">
        <v>28908.75</v>
      </c>
      <c r="L85" s="284">
        <v>27019.14</v>
      </c>
      <c r="M85" s="696">
        <f>N85+O85+P85</f>
        <v>80636.19</v>
      </c>
      <c r="N85" s="284">
        <v>26542.54</v>
      </c>
      <c r="O85" s="285">
        <v>26542.54</v>
      </c>
      <c r="P85" s="284">
        <v>27551.11</v>
      </c>
      <c r="Q85" s="549">
        <f>R85+S85+T85</f>
        <v>82659.600000000006</v>
      </c>
      <c r="R85" s="284">
        <v>27551.11</v>
      </c>
      <c r="S85" s="285">
        <v>27551.11</v>
      </c>
      <c r="T85" s="284">
        <v>27557.38</v>
      </c>
      <c r="U85" s="971"/>
      <c r="V85" s="971"/>
      <c r="X85" s="888"/>
    </row>
    <row r="86" spans="2:24" s="1" customFormat="1" ht="30.75" thickBot="1" x14ac:dyDescent="0.25">
      <c r="B86" s="942" t="s">
        <v>163</v>
      </c>
      <c r="C86" s="943" t="s">
        <v>79</v>
      </c>
      <c r="D86" s="947">
        <f t="shared" ref="D86:S87" si="31">D87</f>
        <v>2738411</v>
      </c>
      <c r="E86" s="947">
        <f t="shared" si="31"/>
        <v>637222.61</v>
      </c>
      <c r="F86" s="947">
        <f t="shared" si="31"/>
        <v>198734.17</v>
      </c>
      <c r="G86" s="948">
        <f t="shared" si="31"/>
        <v>198734.17</v>
      </c>
      <c r="H86" s="947">
        <f t="shared" si="31"/>
        <v>239754.27</v>
      </c>
      <c r="I86" s="947">
        <f t="shared" si="31"/>
        <v>707062.80999999994</v>
      </c>
      <c r="J86" s="947">
        <f t="shared" si="31"/>
        <v>232354.27</v>
      </c>
      <c r="K86" s="948">
        <f t="shared" si="31"/>
        <v>242354.27</v>
      </c>
      <c r="L86" s="949">
        <f t="shared" si="31"/>
        <v>232354.27</v>
      </c>
      <c r="M86" s="947">
        <f t="shared" si="31"/>
        <v>697062.80999999994</v>
      </c>
      <c r="N86" s="947">
        <f t="shared" si="31"/>
        <v>232354.27</v>
      </c>
      <c r="O86" s="948">
        <f t="shared" si="31"/>
        <v>232354.27</v>
      </c>
      <c r="P86" s="947">
        <f t="shared" si="31"/>
        <v>232354.27</v>
      </c>
      <c r="Q86" s="947">
        <f t="shared" si="31"/>
        <v>697062.77</v>
      </c>
      <c r="R86" s="947">
        <f t="shared" si="31"/>
        <v>232354.27</v>
      </c>
      <c r="S86" s="948">
        <f t="shared" si="31"/>
        <v>232354.27</v>
      </c>
      <c r="T86" s="947">
        <f t="shared" ref="T86:V87" si="32">T87</f>
        <v>232354.23</v>
      </c>
      <c r="U86" s="949">
        <f t="shared" si="32"/>
        <v>0</v>
      </c>
      <c r="V86" s="947">
        <f t="shared" si="32"/>
        <v>0</v>
      </c>
      <c r="X86" s="888"/>
    </row>
    <row r="87" spans="2:24" s="1" customFormat="1" ht="25.5" x14ac:dyDescent="0.2">
      <c r="B87" s="22" t="s">
        <v>164</v>
      </c>
      <c r="C87" s="6" t="s">
        <v>80</v>
      </c>
      <c r="D87" s="238">
        <f t="shared" si="31"/>
        <v>2738411</v>
      </c>
      <c r="E87" s="664">
        <f t="shared" si="31"/>
        <v>637222.61</v>
      </c>
      <c r="F87" s="282">
        <f t="shared" si="31"/>
        <v>198734.17</v>
      </c>
      <c r="G87" s="283">
        <f t="shared" si="31"/>
        <v>198734.17</v>
      </c>
      <c r="H87" s="282">
        <f t="shared" si="31"/>
        <v>239754.27</v>
      </c>
      <c r="I87" s="664">
        <f t="shared" si="31"/>
        <v>707062.80999999994</v>
      </c>
      <c r="J87" s="282">
        <f t="shared" si="31"/>
        <v>232354.27</v>
      </c>
      <c r="K87" s="940">
        <f t="shared" si="31"/>
        <v>242354.27</v>
      </c>
      <c r="L87" s="941">
        <f t="shared" si="31"/>
        <v>232354.27</v>
      </c>
      <c r="M87" s="664">
        <f t="shared" si="31"/>
        <v>697062.80999999994</v>
      </c>
      <c r="N87" s="282">
        <f t="shared" si="31"/>
        <v>232354.27</v>
      </c>
      <c r="O87" s="940">
        <f t="shared" si="31"/>
        <v>232354.27</v>
      </c>
      <c r="P87" s="282">
        <f t="shared" si="31"/>
        <v>232354.27</v>
      </c>
      <c r="Q87" s="664">
        <f t="shared" si="31"/>
        <v>697062.77</v>
      </c>
      <c r="R87" s="282">
        <f t="shared" si="31"/>
        <v>232354.27</v>
      </c>
      <c r="S87" s="283">
        <f t="shared" si="31"/>
        <v>232354.27</v>
      </c>
      <c r="T87" s="282">
        <f t="shared" si="32"/>
        <v>232354.23</v>
      </c>
      <c r="U87" s="972">
        <f t="shared" si="32"/>
        <v>0</v>
      </c>
      <c r="V87" s="288">
        <f t="shared" si="32"/>
        <v>0</v>
      </c>
      <c r="X87" s="888"/>
    </row>
    <row r="88" spans="2:24" s="1" customFormat="1" ht="12.75" customHeight="1" x14ac:dyDescent="0.2">
      <c r="B88" s="2022" t="s">
        <v>365</v>
      </c>
      <c r="C88" s="2024" t="s">
        <v>366</v>
      </c>
      <c r="D88" s="2026">
        <f>E88+I88+M88+Q88</f>
        <v>2738411</v>
      </c>
      <c r="E88" s="1977">
        <f>F88+G88+H88</f>
        <v>637222.61</v>
      </c>
      <c r="F88" s="1975">
        <v>198734.17</v>
      </c>
      <c r="G88" s="1975">
        <v>198734.17</v>
      </c>
      <c r="H88" s="1975">
        <v>239754.27</v>
      </c>
      <c r="I88" s="1977">
        <f>J88+K88+L88</f>
        <v>707062.80999999994</v>
      </c>
      <c r="J88" s="1975">
        <v>232354.27</v>
      </c>
      <c r="K88" s="1975">
        <v>242354.27</v>
      </c>
      <c r="L88" s="1975">
        <v>232354.27</v>
      </c>
      <c r="M88" s="1977">
        <f>N88+O88+P88</f>
        <v>697062.80999999994</v>
      </c>
      <c r="N88" s="1975">
        <v>232354.27</v>
      </c>
      <c r="O88" s="1975">
        <v>232354.27</v>
      </c>
      <c r="P88" s="1975">
        <v>232354.27</v>
      </c>
      <c r="Q88" s="1977">
        <f>R88+S88+T88</f>
        <v>697062.77</v>
      </c>
      <c r="R88" s="1975">
        <v>232354.27</v>
      </c>
      <c r="S88" s="1975">
        <v>232354.27</v>
      </c>
      <c r="T88" s="1975">
        <v>232354.23</v>
      </c>
      <c r="U88" s="2059"/>
      <c r="V88" s="2059"/>
      <c r="X88" s="888"/>
    </row>
    <row r="89" spans="2:24" s="1" customFormat="1" ht="24.75" customHeight="1" thickBot="1" x14ac:dyDescent="0.25">
      <c r="B89" s="2023"/>
      <c r="C89" s="2025"/>
      <c r="D89" s="2027"/>
      <c r="E89" s="1978"/>
      <c r="F89" s="1976"/>
      <c r="G89" s="1976"/>
      <c r="H89" s="1976"/>
      <c r="I89" s="1978"/>
      <c r="J89" s="1976"/>
      <c r="K89" s="1976"/>
      <c r="L89" s="1976"/>
      <c r="M89" s="1978"/>
      <c r="N89" s="1976"/>
      <c r="O89" s="1976"/>
      <c r="P89" s="1976"/>
      <c r="Q89" s="1978"/>
      <c r="R89" s="1976"/>
      <c r="S89" s="1976"/>
      <c r="T89" s="1976"/>
      <c r="U89" s="2061"/>
      <c r="V89" s="2061"/>
      <c r="X89" s="888"/>
    </row>
    <row r="90" spans="2:24" s="1" customFormat="1" ht="26.25" hidden="1" thickBot="1" x14ac:dyDescent="0.3">
      <c r="B90" s="25" t="s">
        <v>76</v>
      </c>
      <c r="C90" s="26" t="s">
        <v>77</v>
      </c>
      <c r="D90" s="260">
        <f>D91</f>
        <v>0</v>
      </c>
      <c r="E90" s="269">
        <f>E91</f>
        <v>0</v>
      </c>
      <c r="F90" s="275"/>
      <c r="G90" s="269"/>
      <c r="H90" s="275"/>
      <c r="I90" s="275">
        <f>I91</f>
        <v>0</v>
      </c>
      <c r="J90" s="275"/>
      <c r="K90" s="269"/>
      <c r="L90" s="275"/>
      <c r="M90" s="700">
        <f>M91</f>
        <v>0</v>
      </c>
      <c r="N90" s="275"/>
      <c r="O90" s="269"/>
      <c r="P90" s="275"/>
      <c r="Q90" s="677">
        <f>Q91</f>
        <v>0</v>
      </c>
      <c r="R90" s="277"/>
      <c r="S90" s="278"/>
      <c r="T90" s="277"/>
      <c r="U90" s="959"/>
      <c r="V90" s="961"/>
      <c r="X90" s="888"/>
    </row>
    <row r="91" spans="2:24" s="1" customFormat="1" ht="51.75" hidden="1" thickBot="1" x14ac:dyDescent="0.3">
      <c r="B91" s="39" t="s">
        <v>81</v>
      </c>
      <c r="C91" s="27" t="s">
        <v>101</v>
      </c>
      <c r="D91" s="261">
        <f>D92</f>
        <v>0</v>
      </c>
      <c r="E91" s="241">
        <f>E92</f>
        <v>0</v>
      </c>
      <c r="F91" s="261"/>
      <c r="G91" s="241"/>
      <c r="H91" s="261"/>
      <c r="I91" s="261">
        <f>I92</f>
        <v>0</v>
      </c>
      <c r="J91" s="261"/>
      <c r="K91" s="241"/>
      <c r="L91" s="261"/>
      <c r="M91" s="701">
        <f>M92</f>
        <v>0</v>
      </c>
      <c r="N91" s="261"/>
      <c r="O91" s="241"/>
      <c r="P91" s="261"/>
      <c r="Q91" s="678">
        <f>Q92</f>
        <v>0</v>
      </c>
      <c r="R91" s="277"/>
      <c r="S91" s="278"/>
      <c r="T91" s="277"/>
      <c r="U91" s="959"/>
      <c r="V91" s="961"/>
      <c r="X91" s="888"/>
    </row>
    <row r="92" spans="2:24" s="1" customFormat="1" ht="51.75" hidden="1" thickBot="1" x14ac:dyDescent="0.3">
      <c r="B92" s="28" t="s">
        <v>68</v>
      </c>
      <c r="C92" s="29" t="s">
        <v>78</v>
      </c>
      <c r="D92" s="262"/>
      <c r="E92" s="270"/>
      <c r="F92" s="276"/>
      <c r="G92" s="270"/>
      <c r="H92" s="276"/>
      <c r="I92" s="276"/>
      <c r="J92" s="276"/>
      <c r="K92" s="270"/>
      <c r="L92" s="276"/>
      <c r="M92" s="702"/>
      <c r="N92" s="276"/>
      <c r="O92" s="270"/>
      <c r="P92" s="276"/>
      <c r="Q92" s="679"/>
      <c r="R92" s="277"/>
      <c r="S92" s="278"/>
      <c r="T92" s="277"/>
      <c r="U92" s="962"/>
      <c r="V92" s="963"/>
      <c r="X92" s="888"/>
    </row>
    <row r="93" spans="2:24" s="1" customFormat="1" ht="15.75" thickBot="1" x14ac:dyDescent="0.3">
      <c r="B93" s="12"/>
      <c r="C93" s="279" t="s">
        <v>45</v>
      </c>
      <c r="D93" s="263">
        <f t="shared" ref="D93:V93" si="33">D67+D10</f>
        <v>8359593.9499999993</v>
      </c>
      <c r="E93" s="681">
        <f t="shared" si="33"/>
        <v>1742225.19</v>
      </c>
      <c r="F93" s="263">
        <f t="shared" si="33"/>
        <v>602196.68999999994</v>
      </c>
      <c r="G93" s="248">
        <f t="shared" si="33"/>
        <v>451174.03</v>
      </c>
      <c r="H93" s="263">
        <f t="shared" si="33"/>
        <v>688854.47</v>
      </c>
      <c r="I93" s="680">
        <f t="shared" si="33"/>
        <v>2146827.59</v>
      </c>
      <c r="J93" s="263">
        <f t="shared" si="33"/>
        <v>753368.05</v>
      </c>
      <c r="K93" s="248">
        <f t="shared" si="33"/>
        <v>610522.48</v>
      </c>
      <c r="L93" s="263">
        <f t="shared" si="33"/>
        <v>782937.06</v>
      </c>
      <c r="M93" s="703">
        <f t="shared" si="33"/>
        <v>2318398.16</v>
      </c>
      <c r="N93" s="263">
        <f t="shared" si="33"/>
        <v>774067.94</v>
      </c>
      <c r="O93" s="248">
        <f t="shared" si="33"/>
        <v>745269.49</v>
      </c>
      <c r="P93" s="263">
        <f t="shared" si="33"/>
        <v>799060.73</v>
      </c>
      <c r="Q93" s="680">
        <f t="shared" si="33"/>
        <v>2152143.0100000002</v>
      </c>
      <c r="R93" s="263">
        <f t="shared" si="33"/>
        <v>799670.8</v>
      </c>
      <c r="S93" s="263">
        <f t="shared" si="33"/>
        <v>701972.4</v>
      </c>
      <c r="T93" s="263">
        <f t="shared" si="33"/>
        <v>650499.81000000006</v>
      </c>
      <c r="U93" s="958">
        <f t="shared" si="33"/>
        <v>0</v>
      </c>
      <c r="V93" s="263">
        <f t="shared" si="33"/>
        <v>0</v>
      </c>
      <c r="X93" s="888"/>
    </row>
    <row r="94" spans="2:24" ht="14.25" customHeight="1" x14ac:dyDescent="0.2">
      <c r="B94" s="555"/>
      <c r="C94" s="556"/>
      <c r="D94" s="1005"/>
      <c r="E94" s="1005"/>
      <c r="F94" s="1005"/>
      <c r="G94" s="1005"/>
      <c r="H94" s="1005"/>
      <c r="I94" s="1005"/>
      <c r="J94" s="1005"/>
      <c r="K94" s="1005"/>
      <c r="L94" s="1005"/>
      <c r="M94" s="1005"/>
      <c r="N94" s="1005"/>
      <c r="O94" s="1005"/>
      <c r="P94" s="1005"/>
      <c r="Q94" s="1005"/>
      <c r="R94" s="1005"/>
      <c r="S94" s="1005"/>
      <c r="T94" s="1005"/>
      <c r="U94" s="1005">
        <f>U95-U93</f>
        <v>0</v>
      </c>
      <c r="V94" s="1005">
        <f>V95-V93</f>
        <v>0</v>
      </c>
      <c r="X94" s="888"/>
    </row>
    <row r="95" spans="2:24" ht="15" x14ac:dyDescent="0.25">
      <c r="B95" s="555"/>
      <c r="C95" s="556"/>
      <c r="D95" s="557"/>
      <c r="E95" s="557"/>
      <c r="F95" s="556"/>
      <c r="G95" s="556"/>
      <c r="H95" s="556"/>
      <c r="I95" s="127"/>
      <c r="J95" s="127"/>
      <c r="K95" s="127"/>
      <c r="L95" s="127"/>
      <c r="M95" s="127"/>
      <c r="N95" s="127"/>
      <c r="O95" s="995"/>
      <c r="P95" s="127"/>
      <c r="Q95" s="127"/>
      <c r="R95" s="125"/>
      <c r="S95" s="126"/>
      <c r="T95" s="125"/>
      <c r="U95" s="992"/>
      <c r="V95" s="888"/>
      <c r="X95" s="888"/>
    </row>
    <row r="96" spans="2:24" ht="15" x14ac:dyDescent="0.25">
      <c r="B96" s="555"/>
      <c r="C96" s="1471"/>
      <c r="D96" s="556"/>
      <c r="E96" s="556"/>
      <c r="F96" s="556"/>
      <c r="G96" s="556"/>
      <c r="H96" s="556"/>
      <c r="I96" s="127"/>
      <c r="J96" s="127"/>
      <c r="K96" s="127"/>
      <c r="L96" s="127"/>
      <c r="M96" s="127"/>
      <c r="N96" s="127"/>
      <c r="O96" s="127"/>
      <c r="P96" s="127"/>
      <c r="Q96" s="127"/>
      <c r="R96" s="125"/>
      <c r="S96" s="126"/>
      <c r="T96" s="125"/>
      <c r="V96" s="888"/>
      <c r="X96" s="888"/>
    </row>
    <row r="97" spans="2:24" ht="15.75" x14ac:dyDescent="0.25">
      <c r="B97" s="555"/>
      <c r="C97" s="1962" t="s">
        <v>105</v>
      </c>
      <c r="D97" s="1962"/>
      <c r="E97" s="1962"/>
      <c r="F97" s="556"/>
      <c r="G97" s="556"/>
      <c r="H97" s="556"/>
      <c r="I97" s="127"/>
      <c r="J97" s="127"/>
      <c r="K97" s="127"/>
      <c r="L97" s="127"/>
      <c r="M97" s="127"/>
      <c r="N97" s="127"/>
      <c r="O97" s="127"/>
      <c r="P97" s="127"/>
      <c r="Q97" s="127"/>
      <c r="R97" s="125"/>
      <c r="S97" s="126"/>
      <c r="T97" s="125"/>
      <c r="U97" s="992"/>
      <c r="V97" s="992"/>
      <c r="X97" s="888"/>
    </row>
    <row r="98" spans="2:24" x14ac:dyDescent="0.2">
      <c r="B98" s="558"/>
      <c r="C98" s="558"/>
      <c r="D98" s="558"/>
      <c r="E98" s="558"/>
      <c r="F98" s="558"/>
      <c r="G98" s="558"/>
      <c r="H98" s="558"/>
      <c r="I98" s="558"/>
      <c r="J98" s="558"/>
      <c r="K98" s="558"/>
      <c r="L98" s="558"/>
      <c r="M98" s="558"/>
      <c r="N98" s="558"/>
      <c r="O98" s="1006"/>
      <c r="P98" s="558"/>
      <c r="Q98" s="558"/>
      <c r="R98" s="558"/>
      <c r="S98" s="558"/>
      <c r="T98" s="558"/>
      <c r="V98" s="888"/>
      <c r="X98" s="888"/>
    </row>
    <row r="99" spans="2:24" x14ac:dyDescent="0.2">
      <c r="B99" s="558"/>
      <c r="C99" s="558"/>
      <c r="D99" s="558"/>
      <c r="E99" s="558"/>
      <c r="F99" s="558"/>
      <c r="G99" s="558"/>
      <c r="H99" s="558"/>
      <c r="I99" s="558"/>
      <c r="J99" s="558"/>
      <c r="K99" s="558"/>
      <c r="L99" s="558"/>
      <c r="M99" s="558"/>
      <c r="N99" s="558"/>
      <c r="O99" s="1006"/>
      <c r="P99" s="558"/>
      <c r="Q99" s="558"/>
      <c r="R99" s="558"/>
      <c r="S99" s="558"/>
      <c r="T99" s="558"/>
      <c r="V99" s="888"/>
      <c r="X99" s="888"/>
    </row>
    <row r="100" spans="2:24" x14ac:dyDescent="0.2">
      <c r="B100" s="558"/>
      <c r="C100" s="558"/>
      <c r="D100" s="558"/>
      <c r="E100" s="558"/>
      <c r="F100" s="558"/>
      <c r="G100" s="558"/>
      <c r="H100" s="558"/>
      <c r="I100" s="558"/>
      <c r="J100" s="558"/>
      <c r="K100" s="558"/>
      <c r="L100" s="558"/>
      <c r="M100" s="558"/>
      <c r="N100" s="558"/>
      <c r="O100" s="1006"/>
      <c r="P100" s="558"/>
      <c r="Q100" s="558"/>
      <c r="R100" s="558"/>
      <c r="S100" s="558"/>
      <c r="T100" s="558"/>
      <c r="V100" s="888"/>
      <c r="X100" s="888"/>
    </row>
    <row r="101" spans="2:24" x14ac:dyDescent="0.2">
      <c r="B101" s="558"/>
      <c r="C101" s="558"/>
      <c r="D101" s="558"/>
      <c r="E101" s="558"/>
      <c r="F101" s="558"/>
      <c r="G101" s="558"/>
      <c r="H101" s="558"/>
      <c r="I101" s="558"/>
      <c r="J101" s="558"/>
      <c r="K101" s="558"/>
      <c r="L101" s="558"/>
      <c r="M101" s="558"/>
      <c r="N101" s="558"/>
      <c r="O101" s="1006"/>
      <c r="P101" s="558"/>
      <c r="Q101" s="558"/>
      <c r="R101" s="558"/>
      <c r="S101" s="558"/>
      <c r="T101" s="558"/>
      <c r="V101" s="888"/>
      <c r="X101" s="888"/>
    </row>
    <row r="102" spans="2:24" x14ac:dyDescent="0.2">
      <c r="B102" s="558"/>
      <c r="C102" s="558"/>
      <c r="D102" s="558"/>
      <c r="E102" s="558"/>
      <c r="F102" s="558"/>
      <c r="G102" s="558"/>
      <c r="H102" s="558"/>
      <c r="I102" s="558"/>
      <c r="J102" s="558"/>
      <c r="K102" s="558"/>
      <c r="L102" s="558"/>
      <c r="M102" s="558"/>
      <c r="N102" s="558"/>
      <c r="O102" s="1006"/>
      <c r="P102" s="558"/>
      <c r="Q102" s="558"/>
      <c r="R102" s="558"/>
      <c r="S102" s="558"/>
      <c r="T102" s="558"/>
      <c r="V102" s="888"/>
      <c r="X102" s="888"/>
    </row>
    <row r="103" spans="2:24" x14ac:dyDescent="0.2">
      <c r="B103" s="558"/>
      <c r="C103" s="558"/>
      <c r="D103" s="558"/>
      <c r="E103" s="558"/>
      <c r="F103" s="558"/>
      <c r="G103" s="558"/>
      <c r="H103" s="558"/>
      <c r="I103" s="558"/>
      <c r="J103" s="558"/>
      <c r="K103" s="558"/>
      <c r="L103" s="558"/>
      <c r="M103" s="558"/>
      <c r="N103" s="558"/>
      <c r="O103" s="1006"/>
      <c r="P103" s="558"/>
      <c r="Q103" s="558"/>
      <c r="R103" s="558"/>
      <c r="S103" s="558"/>
      <c r="T103" s="558"/>
      <c r="V103" s="888"/>
      <c r="X103" s="888"/>
    </row>
    <row r="104" spans="2:24" x14ac:dyDescent="0.2">
      <c r="B104" s="558"/>
      <c r="C104" s="558"/>
      <c r="D104" s="558"/>
      <c r="E104" s="558"/>
      <c r="F104" s="558"/>
      <c r="G104" s="558"/>
      <c r="H104" s="558"/>
      <c r="I104" s="558"/>
      <c r="J104" s="558"/>
      <c r="K104" s="558"/>
      <c r="L104" s="558"/>
      <c r="M104" s="559"/>
      <c r="N104" s="559"/>
      <c r="O104" s="1007"/>
      <c r="P104" s="559"/>
      <c r="Q104" s="558"/>
      <c r="R104" s="558"/>
      <c r="S104" s="558"/>
      <c r="T104" s="558"/>
      <c r="V104" s="888"/>
      <c r="X104" s="888"/>
    </row>
    <row r="105" spans="2:24" x14ac:dyDescent="0.2">
      <c r="B105" s="558"/>
      <c r="C105" s="558"/>
      <c r="D105" s="558"/>
      <c r="E105" s="558"/>
      <c r="F105" s="558"/>
      <c r="G105" s="558"/>
      <c r="H105" s="558"/>
      <c r="I105" s="558"/>
      <c r="J105" s="558"/>
      <c r="K105" s="558"/>
      <c r="L105" s="558"/>
      <c r="M105" s="558"/>
      <c r="N105" s="558"/>
      <c r="O105" s="1006"/>
      <c r="P105" s="558"/>
      <c r="Q105" s="558"/>
      <c r="R105" s="558"/>
      <c r="S105" s="558"/>
      <c r="T105" s="558"/>
      <c r="V105" s="888"/>
      <c r="X105" s="888"/>
    </row>
    <row r="106" spans="2:24" x14ac:dyDescent="0.2">
      <c r="B106" s="558"/>
      <c r="C106" s="558"/>
      <c r="D106" s="558"/>
      <c r="E106" s="558"/>
      <c r="F106" s="558"/>
      <c r="G106" s="558"/>
      <c r="H106" s="558"/>
      <c r="I106" s="558"/>
      <c r="J106" s="558"/>
      <c r="K106" s="558"/>
      <c r="L106" s="558"/>
      <c r="M106" s="558"/>
      <c r="N106" s="558"/>
      <c r="O106" s="1006"/>
      <c r="P106" s="558"/>
      <c r="Q106" s="558"/>
      <c r="R106" s="558"/>
      <c r="S106" s="558"/>
      <c r="T106" s="558"/>
      <c r="V106" s="888"/>
      <c r="X106" s="888"/>
    </row>
    <row r="107" spans="2:24" x14ac:dyDescent="0.2">
      <c r="B107" s="558"/>
      <c r="C107" s="558"/>
      <c r="D107" s="558"/>
      <c r="E107" s="558"/>
      <c r="F107" s="558"/>
      <c r="G107" s="558"/>
      <c r="H107" s="558"/>
      <c r="I107" s="558"/>
      <c r="J107" s="558"/>
      <c r="K107" s="558"/>
      <c r="L107" s="558"/>
      <c r="M107" s="558"/>
      <c r="N107" s="558"/>
      <c r="O107" s="1006"/>
      <c r="P107" s="558"/>
      <c r="Q107" s="558"/>
      <c r="R107" s="558"/>
      <c r="S107" s="558"/>
      <c r="T107" s="558"/>
      <c r="V107" s="888"/>
      <c r="X107" s="888"/>
    </row>
    <row r="108" spans="2:24" x14ac:dyDescent="0.2">
      <c r="B108" s="558"/>
      <c r="C108" s="558"/>
      <c r="D108" s="558"/>
      <c r="E108" s="558"/>
      <c r="F108" s="558"/>
      <c r="G108" s="558"/>
      <c r="H108" s="558"/>
      <c r="I108" s="558"/>
      <c r="J108" s="558"/>
      <c r="K108" s="558"/>
      <c r="L108" s="558"/>
      <c r="M108" s="558"/>
      <c r="N108" s="558"/>
      <c r="O108" s="1006"/>
      <c r="P108" s="558"/>
      <c r="Q108" s="558"/>
      <c r="R108" s="558"/>
      <c r="S108" s="558"/>
      <c r="T108" s="558"/>
      <c r="V108" s="888"/>
      <c r="X108" s="888"/>
    </row>
    <row r="109" spans="2:24" x14ac:dyDescent="0.2">
      <c r="B109" s="558"/>
      <c r="C109" s="558"/>
      <c r="D109" s="558"/>
      <c r="E109" s="558"/>
      <c r="F109" s="558"/>
      <c r="G109" s="558"/>
      <c r="H109" s="558"/>
      <c r="I109" s="558"/>
      <c r="J109" s="558"/>
      <c r="K109" s="558"/>
      <c r="L109" s="558"/>
      <c r="M109" s="558"/>
      <c r="N109" s="558"/>
      <c r="O109" s="1006"/>
      <c r="P109" s="558"/>
      <c r="Q109" s="558"/>
      <c r="R109" s="558"/>
      <c r="S109" s="558"/>
      <c r="T109" s="558"/>
      <c r="V109" s="888"/>
      <c r="X109" s="888"/>
    </row>
    <row r="110" spans="2:24" x14ac:dyDescent="0.2">
      <c r="B110" s="558"/>
      <c r="C110" s="558"/>
      <c r="D110" s="558"/>
      <c r="E110" s="558"/>
      <c r="F110" s="558"/>
      <c r="G110" s="558"/>
      <c r="H110" s="558"/>
      <c r="I110" s="558"/>
      <c r="J110" s="558"/>
      <c r="K110" s="558"/>
      <c r="L110" s="558"/>
      <c r="M110" s="558"/>
      <c r="N110" s="558"/>
      <c r="O110" s="1006"/>
      <c r="P110" s="558"/>
      <c r="Q110" s="558"/>
      <c r="R110" s="558"/>
      <c r="S110" s="558"/>
      <c r="T110" s="558"/>
      <c r="V110" s="888"/>
      <c r="X110" s="888"/>
    </row>
    <row r="111" spans="2:24" x14ac:dyDescent="0.2">
      <c r="B111" s="558"/>
      <c r="C111" s="558"/>
      <c r="D111" s="558"/>
      <c r="E111" s="558"/>
      <c r="F111" s="558"/>
      <c r="G111" s="558"/>
      <c r="H111" s="558"/>
      <c r="I111" s="558"/>
      <c r="J111" s="558"/>
      <c r="K111" s="558"/>
      <c r="L111" s="558"/>
      <c r="M111" s="558"/>
      <c r="N111" s="558"/>
      <c r="O111" s="1006"/>
      <c r="P111" s="558"/>
      <c r="Q111" s="558"/>
      <c r="R111" s="558"/>
      <c r="S111" s="558"/>
      <c r="T111" s="558"/>
      <c r="V111" s="888"/>
    </row>
    <row r="112" spans="2:24" x14ac:dyDescent="0.2">
      <c r="B112" s="558"/>
      <c r="C112" s="558"/>
      <c r="D112" s="558"/>
      <c r="E112" s="558"/>
      <c r="F112" s="558"/>
      <c r="G112" s="558"/>
      <c r="H112" s="558"/>
      <c r="I112" s="558"/>
      <c r="J112" s="558"/>
      <c r="K112" s="558"/>
      <c r="L112" s="558"/>
      <c r="M112" s="558"/>
      <c r="N112" s="558"/>
      <c r="O112" s="1006"/>
      <c r="P112" s="558"/>
      <c r="Q112" s="558"/>
      <c r="R112" s="558"/>
      <c r="S112" s="558"/>
      <c r="T112" s="558"/>
      <c r="V112" s="888"/>
    </row>
    <row r="113" spans="2:22" x14ac:dyDescent="0.2">
      <c r="B113" s="558"/>
      <c r="C113" s="558"/>
      <c r="D113" s="558"/>
      <c r="E113" s="558"/>
      <c r="F113" s="558"/>
      <c r="G113" s="558"/>
      <c r="H113" s="558"/>
      <c r="I113" s="558"/>
      <c r="J113" s="558"/>
      <c r="K113" s="558"/>
      <c r="L113" s="558"/>
      <c r="M113" s="558"/>
      <c r="N113" s="558"/>
      <c r="O113" s="1006"/>
      <c r="P113" s="558"/>
      <c r="Q113" s="558"/>
      <c r="R113" s="558"/>
      <c r="S113" s="558"/>
      <c r="T113" s="558"/>
      <c r="V113" s="888"/>
    </row>
    <row r="114" spans="2:22" x14ac:dyDescent="0.2">
      <c r="B114" s="558"/>
      <c r="C114" s="558"/>
      <c r="D114" s="558"/>
      <c r="E114" s="558"/>
      <c r="F114" s="558"/>
      <c r="G114" s="558"/>
      <c r="H114" s="558"/>
      <c r="I114" s="558"/>
      <c r="J114" s="558"/>
      <c r="K114" s="558"/>
      <c r="L114" s="558"/>
      <c r="M114" s="558"/>
      <c r="N114" s="558"/>
      <c r="O114" s="1006"/>
      <c r="P114" s="558"/>
      <c r="Q114" s="558"/>
      <c r="R114" s="558"/>
      <c r="S114" s="558"/>
      <c r="T114" s="558"/>
      <c r="V114" s="888"/>
    </row>
    <row r="115" spans="2:22" x14ac:dyDescent="0.2">
      <c r="B115" s="558"/>
      <c r="C115" s="558"/>
      <c r="D115" s="558"/>
      <c r="E115" s="558"/>
      <c r="F115" s="558"/>
      <c r="G115" s="558"/>
      <c r="H115" s="558"/>
      <c r="I115" s="558"/>
      <c r="J115" s="558"/>
      <c r="K115" s="558"/>
      <c r="L115" s="558"/>
      <c r="M115" s="558"/>
      <c r="N115" s="558"/>
      <c r="O115" s="1006"/>
      <c r="P115" s="558"/>
      <c r="Q115" s="558"/>
      <c r="R115" s="558"/>
      <c r="S115" s="558"/>
      <c r="T115" s="558"/>
      <c r="V115" s="888"/>
    </row>
    <row r="116" spans="2:22" x14ac:dyDescent="0.2">
      <c r="B116" s="558"/>
      <c r="C116" s="558"/>
      <c r="D116" s="558"/>
      <c r="E116" s="558"/>
      <c r="F116" s="558"/>
      <c r="G116" s="558"/>
      <c r="H116" s="558"/>
      <c r="I116" s="558"/>
      <c r="J116" s="558"/>
      <c r="K116" s="558"/>
      <c r="L116" s="558"/>
      <c r="M116" s="558"/>
      <c r="N116" s="558"/>
      <c r="O116" s="1006"/>
      <c r="P116" s="558"/>
      <c r="Q116" s="558"/>
      <c r="R116" s="558"/>
      <c r="S116" s="558"/>
      <c r="T116" s="558"/>
      <c r="V116" s="888"/>
    </row>
    <row r="117" spans="2:22" x14ac:dyDescent="0.2">
      <c r="B117" s="558"/>
      <c r="C117" s="558"/>
      <c r="D117" s="558"/>
      <c r="E117" s="558"/>
      <c r="F117" s="558"/>
      <c r="G117" s="558"/>
      <c r="H117" s="558"/>
      <c r="I117" s="558"/>
      <c r="J117" s="558"/>
      <c r="K117" s="558"/>
      <c r="L117" s="558"/>
      <c r="M117" s="558"/>
      <c r="N117" s="558"/>
      <c r="O117" s="1006"/>
      <c r="P117" s="558"/>
      <c r="Q117" s="558"/>
      <c r="R117" s="558"/>
      <c r="S117" s="558"/>
      <c r="T117" s="558"/>
      <c r="V117" s="888"/>
    </row>
    <row r="118" spans="2:22" x14ac:dyDescent="0.2">
      <c r="B118" s="558"/>
      <c r="C118" s="558"/>
      <c r="D118" s="558"/>
      <c r="E118" s="558"/>
      <c r="F118" s="558"/>
      <c r="G118" s="558"/>
      <c r="H118" s="558"/>
      <c r="I118" s="558"/>
      <c r="J118" s="558"/>
      <c r="K118" s="558"/>
      <c r="L118" s="558"/>
      <c r="M118" s="558"/>
      <c r="N118" s="558"/>
      <c r="O118" s="1006"/>
      <c r="P118" s="558"/>
      <c r="Q118" s="558"/>
      <c r="R118" s="558"/>
      <c r="S118" s="558"/>
      <c r="T118" s="558"/>
      <c r="V118" s="888"/>
    </row>
    <row r="119" spans="2:22" x14ac:dyDescent="0.2">
      <c r="B119" s="558"/>
      <c r="C119" s="558"/>
      <c r="D119" s="558"/>
      <c r="E119" s="558"/>
      <c r="F119" s="558"/>
      <c r="G119" s="558"/>
      <c r="H119" s="558"/>
      <c r="I119" s="558"/>
      <c r="J119" s="558"/>
      <c r="K119" s="558"/>
      <c r="L119" s="558"/>
      <c r="M119" s="558"/>
      <c r="N119" s="558"/>
      <c r="O119" s="1006"/>
      <c r="P119" s="558"/>
      <c r="Q119" s="558"/>
      <c r="R119" s="558"/>
      <c r="S119" s="558"/>
      <c r="T119" s="558"/>
      <c r="V119" s="888"/>
    </row>
    <row r="120" spans="2:22" x14ac:dyDescent="0.2">
      <c r="B120" s="558"/>
      <c r="C120" s="558"/>
      <c r="D120" s="558"/>
      <c r="E120" s="558"/>
      <c r="F120" s="558"/>
      <c r="G120" s="558"/>
      <c r="H120" s="558"/>
      <c r="I120" s="558"/>
      <c r="J120" s="558"/>
      <c r="K120" s="558"/>
      <c r="L120" s="558"/>
      <c r="M120" s="558"/>
      <c r="N120" s="558"/>
      <c r="O120" s="1006"/>
      <c r="P120" s="558"/>
      <c r="Q120" s="558"/>
      <c r="R120" s="558"/>
      <c r="S120" s="558"/>
      <c r="T120" s="558"/>
      <c r="V120" s="888"/>
    </row>
    <row r="121" spans="2:22" x14ac:dyDescent="0.2">
      <c r="B121" s="558"/>
      <c r="C121" s="558"/>
      <c r="D121" s="558"/>
      <c r="E121" s="558"/>
      <c r="F121" s="558"/>
      <c r="G121" s="558"/>
      <c r="H121" s="558"/>
      <c r="I121" s="558"/>
      <c r="J121" s="558"/>
      <c r="K121" s="558"/>
      <c r="L121" s="558"/>
      <c r="M121" s="558"/>
      <c r="N121" s="558"/>
      <c r="O121" s="1006"/>
      <c r="P121" s="558"/>
      <c r="Q121" s="558"/>
      <c r="R121" s="558"/>
      <c r="S121" s="558"/>
      <c r="T121" s="558"/>
      <c r="V121" s="888"/>
    </row>
    <row r="122" spans="2:22" x14ac:dyDescent="0.2">
      <c r="B122" s="558"/>
      <c r="C122" s="558"/>
      <c r="D122" s="558"/>
      <c r="E122" s="558"/>
      <c r="F122" s="558"/>
      <c r="G122" s="558"/>
      <c r="H122" s="558"/>
      <c r="I122" s="558"/>
      <c r="J122" s="558"/>
      <c r="K122" s="558"/>
      <c r="L122" s="558"/>
      <c r="M122" s="558"/>
      <c r="N122" s="558"/>
      <c r="O122" s="1006"/>
      <c r="P122" s="558"/>
      <c r="Q122" s="558"/>
      <c r="R122" s="558"/>
      <c r="S122" s="558"/>
      <c r="T122" s="558"/>
      <c r="V122" s="888"/>
    </row>
    <row r="123" spans="2:22" x14ac:dyDescent="0.2">
      <c r="B123" s="558"/>
      <c r="C123" s="558"/>
      <c r="D123" s="558"/>
      <c r="E123" s="558"/>
      <c r="F123" s="558"/>
      <c r="G123" s="558"/>
      <c r="H123" s="558"/>
      <c r="I123" s="558"/>
      <c r="J123" s="558"/>
      <c r="K123" s="558"/>
      <c r="L123" s="558"/>
      <c r="M123" s="558"/>
      <c r="N123" s="558"/>
      <c r="O123" s="1006"/>
      <c r="P123" s="558"/>
      <c r="Q123" s="558"/>
      <c r="R123" s="558"/>
      <c r="S123" s="558"/>
      <c r="T123" s="558"/>
      <c r="V123" s="888"/>
    </row>
    <row r="124" spans="2:22" x14ac:dyDescent="0.2">
      <c r="B124" s="558"/>
      <c r="C124" s="558"/>
      <c r="D124" s="558"/>
      <c r="E124" s="558"/>
      <c r="F124" s="558"/>
      <c r="G124" s="558"/>
      <c r="H124" s="558"/>
      <c r="I124" s="558"/>
      <c r="J124" s="558"/>
      <c r="K124" s="558"/>
      <c r="L124" s="558"/>
      <c r="M124" s="558"/>
      <c r="N124" s="558"/>
      <c r="O124" s="1006"/>
      <c r="P124" s="558"/>
      <c r="Q124" s="558"/>
      <c r="R124" s="558"/>
      <c r="S124" s="558"/>
      <c r="T124" s="558"/>
      <c r="V124" s="888"/>
    </row>
    <row r="125" spans="2:22" x14ac:dyDescent="0.2">
      <c r="B125" s="558"/>
      <c r="C125" s="558"/>
      <c r="D125" s="558"/>
      <c r="E125" s="558"/>
      <c r="F125" s="558"/>
      <c r="G125" s="558"/>
      <c r="H125" s="558"/>
      <c r="I125" s="558"/>
      <c r="J125" s="558"/>
      <c r="K125" s="558"/>
      <c r="L125" s="558"/>
      <c r="M125" s="558"/>
      <c r="N125" s="558"/>
      <c r="O125" s="1006"/>
      <c r="P125" s="558"/>
      <c r="Q125" s="558"/>
      <c r="R125" s="558"/>
      <c r="S125" s="558"/>
      <c r="T125" s="558"/>
      <c r="V125" s="888"/>
    </row>
    <row r="126" spans="2:22" x14ac:dyDescent="0.2">
      <c r="B126" s="558"/>
      <c r="C126" s="558"/>
      <c r="D126" s="558"/>
      <c r="E126" s="558"/>
      <c r="F126" s="558"/>
      <c r="G126" s="558"/>
      <c r="H126" s="558"/>
      <c r="I126" s="558"/>
      <c r="J126" s="558"/>
      <c r="K126" s="558"/>
      <c r="L126" s="558"/>
      <c r="M126" s="558"/>
      <c r="N126" s="558"/>
      <c r="O126" s="1006"/>
      <c r="P126" s="558"/>
      <c r="Q126" s="558"/>
      <c r="R126" s="558"/>
      <c r="S126" s="558"/>
      <c r="T126" s="558"/>
      <c r="V126" s="888"/>
    </row>
    <row r="127" spans="2:22" x14ac:dyDescent="0.2">
      <c r="B127" s="558"/>
      <c r="C127" s="558"/>
      <c r="D127" s="558"/>
      <c r="E127" s="558"/>
      <c r="F127" s="558"/>
      <c r="G127" s="558"/>
      <c r="H127" s="558"/>
      <c r="I127" s="558"/>
      <c r="J127" s="558"/>
      <c r="K127" s="558"/>
      <c r="L127" s="558"/>
      <c r="M127" s="558"/>
      <c r="N127" s="558"/>
      <c r="O127" s="1006"/>
      <c r="P127" s="558"/>
      <c r="Q127" s="558"/>
      <c r="R127" s="558"/>
      <c r="S127" s="558"/>
      <c r="T127" s="558"/>
      <c r="V127" s="888"/>
    </row>
    <row r="128" spans="2:22" x14ac:dyDescent="0.2">
      <c r="B128" s="558"/>
      <c r="C128" s="558"/>
      <c r="D128" s="558"/>
      <c r="E128" s="558"/>
      <c r="F128" s="558"/>
      <c r="G128" s="558"/>
      <c r="H128" s="558"/>
      <c r="I128" s="558"/>
      <c r="J128" s="558"/>
      <c r="K128" s="558"/>
      <c r="L128" s="558"/>
      <c r="M128" s="558"/>
      <c r="N128" s="558"/>
      <c r="O128" s="1006"/>
      <c r="P128" s="558"/>
      <c r="Q128" s="558"/>
      <c r="R128" s="558"/>
      <c r="S128" s="558"/>
      <c r="T128" s="558"/>
      <c r="V128" s="888"/>
    </row>
    <row r="129" spans="2:22" x14ac:dyDescent="0.2">
      <c r="B129" s="558"/>
      <c r="C129" s="558"/>
      <c r="D129" s="558"/>
      <c r="E129" s="558"/>
      <c r="F129" s="558"/>
      <c r="G129" s="558"/>
      <c r="H129" s="558"/>
      <c r="I129" s="558"/>
      <c r="J129" s="558"/>
      <c r="K129" s="558"/>
      <c r="L129" s="558"/>
      <c r="M129" s="558"/>
      <c r="N129" s="558"/>
      <c r="O129" s="1006"/>
      <c r="P129" s="558"/>
      <c r="Q129" s="558"/>
      <c r="R129" s="558"/>
      <c r="S129" s="558"/>
      <c r="T129" s="558"/>
      <c r="V129" s="888"/>
    </row>
    <row r="130" spans="2:22" x14ac:dyDescent="0.2">
      <c r="B130" s="558"/>
      <c r="C130" s="558"/>
      <c r="D130" s="558"/>
      <c r="E130" s="558"/>
      <c r="F130" s="558"/>
      <c r="G130" s="558"/>
      <c r="H130" s="558"/>
      <c r="I130" s="558"/>
      <c r="J130" s="558"/>
      <c r="K130" s="558"/>
      <c r="L130" s="558"/>
      <c r="M130" s="558"/>
      <c r="N130" s="558"/>
      <c r="O130" s="1006"/>
      <c r="P130" s="558"/>
      <c r="Q130" s="558"/>
      <c r="R130" s="558"/>
      <c r="S130" s="558"/>
      <c r="T130" s="558"/>
      <c r="V130" s="888"/>
    </row>
    <row r="131" spans="2:22" x14ac:dyDescent="0.2">
      <c r="B131" s="558"/>
      <c r="C131" s="558"/>
      <c r="D131" s="558"/>
      <c r="E131" s="558"/>
      <c r="F131" s="558"/>
      <c r="G131" s="558"/>
      <c r="H131" s="558"/>
      <c r="I131" s="558"/>
      <c r="J131" s="558"/>
      <c r="K131" s="558"/>
      <c r="L131" s="558"/>
      <c r="M131" s="558"/>
      <c r="N131" s="558"/>
      <c r="O131" s="1006"/>
      <c r="P131" s="558"/>
      <c r="Q131" s="558"/>
      <c r="R131" s="558"/>
      <c r="S131" s="558"/>
      <c r="T131" s="558"/>
    </row>
    <row r="132" spans="2:22" x14ac:dyDescent="0.2">
      <c r="B132" s="558"/>
      <c r="C132" s="558"/>
      <c r="D132" s="558"/>
      <c r="E132" s="558"/>
      <c r="F132" s="558"/>
      <c r="G132" s="558"/>
      <c r="H132" s="558"/>
      <c r="I132" s="558"/>
      <c r="J132" s="558"/>
      <c r="K132" s="558"/>
      <c r="L132" s="558"/>
      <c r="M132" s="558"/>
      <c r="N132" s="558"/>
      <c r="O132" s="1006"/>
      <c r="P132" s="558"/>
      <c r="Q132" s="558"/>
      <c r="R132" s="558"/>
      <c r="S132" s="558"/>
      <c r="T132" s="558"/>
    </row>
    <row r="133" spans="2:22" x14ac:dyDescent="0.2">
      <c r="B133" s="558"/>
      <c r="C133" s="558"/>
      <c r="D133" s="558"/>
      <c r="E133" s="558"/>
      <c r="F133" s="558"/>
      <c r="G133" s="558"/>
      <c r="H133" s="558"/>
      <c r="I133" s="558"/>
      <c r="J133" s="558"/>
      <c r="K133" s="558"/>
      <c r="L133" s="558"/>
      <c r="M133" s="558"/>
      <c r="N133" s="558"/>
      <c r="O133" s="558"/>
      <c r="P133" s="558"/>
      <c r="Q133" s="558"/>
      <c r="R133" s="558"/>
      <c r="S133" s="558"/>
      <c r="T133" s="558"/>
    </row>
    <row r="134" spans="2:22" x14ac:dyDescent="0.2">
      <c r="B134" s="558"/>
      <c r="C134" s="558"/>
      <c r="D134" s="558"/>
      <c r="E134" s="558"/>
      <c r="F134" s="558"/>
      <c r="G134" s="558"/>
      <c r="H134" s="558"/>
      <c r="I134" s="558"/>
      <c r="J134" s="558"/>
      <c r="K134" s="558"/>
      <c r="L134" s="558"/>
      <c r="M134" s="558"/>
      <c r="N134" s="558"/>
      <c r="O134" s="558"/>
      <c r="P134" s="558"/>
      <c r="Q134" s="560"/>
      <c r="R134" s="558"/>
      <c r="S134" s="558"/>
      <c r="T134" s="558"/>
    </row>
    <row r="135" spans="2:22" x14ac:dyDescent="0.2">
      <c r="B135" s="558"/>
      <c r="C135" s="558"/>
      <c r="D135" s="558"/>
      <c r="E135" s="558"/>
      <c r="F135" s="558"/>
      <c r="G135" s="558"/>
      <c r="H135" s="558"/>
      <c r="I135" s="558"/>
      <c r="J135" s="558"/>
      <c r="K135" s="558"/>
      <c r="L135" s="558"/>
      <c r="M135" s="558"/>
      <c r="N135" s="558"/>
      <c r="O135" s="558"/>
      <c r="P135" s="558"/>
      <c r="Q135" s="558"/>
      <c r="R135" s="558"/>
      <c r="S135" s="558"/>
      <c r="T135" s="558"/>
    </row>
    <row r="136" spans="2:22" x14ac:dyDescent="0.2">
      <c r="B136" s="558"/>
      <c r="C136" s="558"/>
      <c r="D136" s="558"/>
      <c r="E136" s="558"/>
      <c r="F136" s="558"/>
      <c r="G136" s="558"/>
      <c r="H136" s="558"/>
      <c r="I136" s="558"/>
      <c r="J136" s="558"/>
      <c r="K136" s="558"/>
      <c r="L136" s="558"/>
      <c r="M136" s="558"/>
      <c r="N136" s="558"/>
      <c r="O136" s="558"/>
      <c r="P136" s="558"/>
      <c r="Q136" s="558"/>
      <c r="R136" s="558"/>
      <c r="S136" s="558"/>
      <c r="T136" s="558"/>
    </row>
    <row r="137" spans="2:22" x14ac:dyDescent="0.2">
      <c r="B137" s="558"/>
      <c r="C137" s="558"/>
      <c r="D137" s="558"/>
      <c r="E137" s="558"/>
    </row>
    <row r="138" spans="2:22" x14ac:dyDescent="0.2">
      <c r="B138" s="558"/>
      <c r="C138" s="558"/>
      <c r="D138" s="558"/>
      <c r="E138" s="558"/>
    </row>
    <row r="139" spans="2:22" x14ac:dyDescent="0.2">
      <c r="B139" s="558"/>
      <c r="C139" s="558"/>
      <c r="D139" s="558"/>
      <c r="E139" s="558"/>
    </row>
    <row r="140" spans="2:22" x14ac:dyDescent="0.2">
      <c r="B140" s="558"/>
      <c r="C140" s="558"/>
      <c r="D140" s="558"/>
      <c r="E140" s="558"/>
    </row>
    <row r="141" spans="2:22" x14ac:dyDescent="0.2">
      <c r="B141" s="558"/>
      <c r="C141" s="558"/>
      <c r="D141" s="558"/>
      <c r="E141" s="558"/>
    </row>
    <row r="142" spans="2:22" x14ac:dyDescent="0.2">
      <c r="B142" s="558"/>
      <c r="C142" s="558"/>
      <c r="D142" s="558"/>
      <c r="E142" s="558"/>
    </row>
    <row r="143" spans="2:22" x14ac:dyDescent="0.2">
      <c r="B143" s="558"/>
      <c r="C143" s="558"/>
      <c r="D143" s="558"/>
      <c r="E143" s="558"/>
    </row>
    <row r="144" spans="2:22" x14ac:dyDescent="0.2">
      <c r="B144" s="558"/>
      <c r="C144" s="558"/>
      <c r="D144" s="558"/>
      <c r="E144" s="558"/>
    </row>
    <row r="145" spans="2:5" x14ac:dyDescent="0.2">
      <c r="B145" s="558"/>
      <c r="C145" s="558"/>
      <c r="D145" s="558"/>
      <c r="E145" s="558"/>
    </row>
    <row r="146" spans="2:5" x14ac:dyDescent="0.2">
      <c r="B146" s="558"/>
      <c r="C146" s="558"/>
      <c r="D146" s="558"/>
      <c r="E146" s="558"/>
    </row>
    <row r="147" spans="2:5" x14ac:dyDescent="0.2">
      <c r="B147" s="558"/>
      <c r="C147" s="558"/>
      <c r="D147" s="558"/>
      <c r="E147" s="558"/>
    </row>
    <row r="148" spans="2:5" x14ac:dyDescent="0.2">
      <c r="B148" s="558"/>
      <c r="C148" s="558"/>
      <c r="D148" s="558"/>
      <c r="E148" s="558"/>
    </row>
    <row r="149" spans="2:5" x14ac:dyDescent="0.2">
      <c r="B149" s="558"/>
      <c r="C149" s="558"/>
      <c r="D149" s="558"/>
      <c r="E149" s="558"/>
    </row>
    <row r="150" spans="2:5" x14ac:dyDescent="0.2">
      <c r="B150" s="558"/>
      <c r="C150" s="558"/>
      <c r="D150" s="558"/>
      <c r="E150" s="558"/>
    </row>
    <row r="151" spans="2:5" x14ac:dyDescent="0.2">
      <c r="B151" s="558"/>
      <c r="C151" s="558"/>
      <c r="D151" s="558"/>
      <c r="E151" s="558"/>
    </row>
    <row r="152" spans="2:5" x14ac:dyDescent="0.2">
      <c r="B152" s="558"/>
      <c r="C152" s="558"/>
      <c r="D152" s="558"/>
      <c r="E152" s="558"/>
    </row>
    <row r="153" spans="2:5" x14ac:dyDescent="0.2">
      <c r="B153" s="558"/>
      <c r="C153" s="558"/>
      <c r="D153" s="558"/>
      <c r="E153" s="558"/>
    </row>
    <row r="154" spans="2:5" x14ac:dyDescent="0.2">
      <c r="B154" s="558"/>
      <c r="C154" s="558"/>
      <c r="D154" s="558"/>
      <c r="E154" s="558"/>
    </row>
    <row r="155" spans="2:5" x14ac:dyDescent="0.2">
      <c r="B155" s="558"/>
      <c r="C155" s="558"/>
      <c r="D155" s="558"/>
      <c r="E155" s="558"/>
    </row>
    <row r="156" spans="2:5" x14ac:dyDescent="0.2">
      <c r="B156" s="558"/>
      <c r="C156" s="558"/>
      <c r="D156" s="558"/>
      <c r="E156" s="558"/>
    </row>
    <row r="157" spans="2:5" x14ac:dyDescent="0.2">
      <c r="B157" s="558"/>
      <c r="C157" s="558"/>
      <c r="D157" s="558"/>
      <c r="E157" s="558"/>
    </row>
    <row r="158" spans="2:5" x14ac:dyDescent="0.2">
      <c r="B158" s="558"/>
      <c r="C158" s="558"/>
      <c r="D158" s="558"/>
      <c r="E158" s="558"/>
    </row>
    <row r="159" spans="2:5" x14ac:dyDescent="0.2">
      <c r="B159" s="558"/>
      <c r="C159" s="558"/>
      <c r="D159" s="558"/>
      <c r="E159" s="558"/>
    </row>
    <row r="160" spans="2:5" x14ac:dyDescent="0.2">
      <c r="B160" s="558"/>
      <c r="C160" s="558"/>
      <c r="D160" s="558"/>
      <c r="E160" s="558"/>
    </row>
    <row r="161" spans="2:5" x14ac:dyDescent="0.2">
      <c r="B161" s="558"/>
      <c r="C161" s="558"/>
      <c r="D161" s="558"/>
      <c r="E161" s="558"/>
    </row>
    <row r="162" spans="2:5" x14ac:dyDescent="0.2">
      <c r="B162" s="558"/>
      <c r="C162" s="558"/>
      <c r="D162" s="558"/>
      <c r="E162" s="558"/>
    </row>
    <row r="163" spans="2:5" x14ac:dyDescent="0.2">
      <c r="B163" s="558"/>
      <c r="C163" s="558"/>
      <c r="D163" s="558"/>
      <c r="E163" s="558"/>
    </row>
    <row r="164" spans="2:5" x14ac:dyDescent="0.2">
      <c r="B164" s="558"/>
      <c r="C164" s="558"/>
      <c r="D164" s="558"/>
      <c r="E164" s="558"/>
    </row>
    <row r="165" spans="2:5" x14ac:dyDescent="0.2">
      <c r="B165" s="558"/>
      <c r="C165" s="558"/>
      <c r="D165" s="558"/>
      <c r="E165" s="558"/>
    </row>
    <row r="166" spans="2:5" x14ac:dyDescent="0.2">
      <c r="B166" s="558"/>
      <c r="C166" s="558"/>
      <c r="D166" s="558"/>
      <c r="E166" s="558"/>
    </row>
    <row r="167" spans="2:5" x14ac:dyDescent="0.2">
      <c r="B167" s="558"/>
      <c r="C167" s="558"/>
      <c r="D167" s="558"/>
      <c r="E167" s="558"/>
    </row>
    <row r="168" spans="2:5" x14ac:dyDescent="0.2">
      <c r="B168" s="558"/>
      <c r="C168" s="558"/>
      <c r="D168" s="558"/>
      <c r="E168" s="558"/>
    </row>
    <row r="169" spans="2:5" x14ac:dyDescent="0.2">
      <c r="B169" s="558"/>
      <c r="C169" s="558"/>
      <c r="D169" s="558"/>
      <c r="E169" s="558"/>
    </row>
    <row r="170" spans="2:5" x14ac:dyDescent="0.2">
      <c r="B170" s="558"/>
      <c r="C170" s="558"/>
      <c r="D170" s="558"/>
      <c r="E170" s="558"/>
    </row>
    <row r="171" spans="2:5" x14ac:dyDescent="0.2">
      <c r="B171" s="558"/>
      <c r="C171" s="558"/>
      <c r="D171" s="558"/>
      <c r="E171" s="558"/>
    </row>
    <row r="172" spans="2:5" x14ac:dyDescent="0.2">
      <c r="B172" s="558"/>
      <c r="C172" s="558"/>
      <c r="D172" s="558"/>
      <c r="E172" s="558"/>
    </row>
    <row r="173" spans="2:5" x14ac:dyDescent="0.2">
      <c r="B173" s="558"/>
      <c r="C173" s="558"/>
      <c r="D173" s="558"/>
      <c r="E173" s="558"/>
    </row>
    <row r="174" spans="2:5" x14ac:dyDescent="0.2">
      <c r="B174" s="558"/>
      <c r="C174" s="558"/>
      <c r="D174" s="558"/>
      <c r="E174" s="558"/>
    </row>
    <row r="175" spans="2:5" x14ac:dyDescent="0.2">
      <c r="B175" s="558"/>
      <c r="C175" s="558"/>
      <c r="D175" s="558"/>
      <c r="E175" s="558"/>
    </row>
    <row r="176" spans="2:5" x14ac:dyDescent="0.2">
      <c r="B176" s="558"/>
      <c r="C176" s="558"/>
      <c r="D176" s="558"/>
      <c r="E176" s="558"/>
    </row>
    <row r="177" spans="2:5" x14ac:dyDescent="0.2">
      <c r="B177" s="558"/>
      <c r="C177" s="558"/>
      <c r="D177" s="558"/>
      <c r="E177" s="558"/>
    </row>
    <row r="178" spans="2:5" x14ac:dyDescent="0.2">
      <c r="B178" s="558"/>
      <c r="C178" s="558"/>
      <c r="D178" s="558"/>
      <c r="E178" s="558"/>
    </row>
    <row r="179" spans="2:5" x14ac:dyDescent="0.2">
      <c r="B179" s="558"/>
      <c r="C179" s="558"/>
      <c r="D179" s="558"/>
      <c r="E179" s="558"/>
    </row>
    <row r="180" spans="2:5" x14ac:dyDescent="0.2">
      <c r="B180" s="558"/>
      <c r="C180" s="558"/>
      <c r="D180" s="558"/>
      <c r="E180" s="558"/>
    </row>
    <row r="181" spans="2:5" x14ac:dyDescent="0.2">
      <c r="B181" s="558"/>
      <c r="C181" s="558"/>
      <c r="D181" s="558"/>
      <c r="E181" s="558"/>
    </row>
    <row r="182" spans="2:5" x14ac:dyDescent="0.2">
      <c r="B182" s="558"/>
      <c r="C182" s="558"/>
      <c r="D182" s="558"/>
      <c r="E182" s="558"/>
    </row>
    <row r="183" spans="2:5" x14ac:dyDescent="0.2">
      <c r="B183" s="558"/>
      <c r="C183" s="558"/>
      <c r="D183" s="558"/>
      <c r="E183" s="558"/>
    </row>
    <row r="184" spans="2:5" x14ac:dyDescent="0.2">
      <c r="B184" s="558"/>
      <c r="C184" s="558"/>
      <c r="D184" s="558"/>
      <c r="E184" s="558"/>
    </row>
    <row r="185" spans="2:5" x14ac:dyDescent="0.2">
      <c r="B185" s="558"/>
      <c r="C185" s="558"/>
      <c r="D185" s="558"/>
      <c r="E185" s="558"/>
    </row>
    <row r="186" spans="2:5" x14ac:dyDescent="0.2">
      <c r="B186" s="558"/>
      <c r="C186" s="558"/>
      <c r="D186" s="558"/>
      <c r="E186" s="558"/>
    </row>
    <row r="187" spans="2:5" x14ac:dyDescent="0.2">
      <c r="B187" s="558"/>
      <c r="C187" s="558"/>
      <c r="D187" s="558"/>
      <c r="E187" s="558"/>
    </row>
    <row r="188" spans="2:5" x14ac:dyDescent="0.2">
      <c r="B188" s="558"/>
      <c r="C188" s="558"/>
      <c r="D188" s="558"/>
      <c r="E188" s="558"/>
    </row>
    <row r="189" spans="2:5" x14ac:dyDescent="0.2">
      <c r="B189" s="558"/>
      <c r="C189" s="558"/>
      <c r="D189" s="558"/>
      <c r="E189" s="558"/>
    </row>
    <row r="190" spans="2:5" x14ac:dyDescent="0.2">
      <c r="B190" s="558"/>
      <c r="C190" s="558"/>
      <c r="D190" s="558"/>
      <c r="E190" s="558"/>
    </row>
    <row r="191" spans="2:5" x14ac:dyDescent="0.2">
      <c r="B191" s="558"/>
      <c r="C191" s="558"/>
      <c r="D191" s="558"/>
      <c r="E191" s="558"/>
    </row>
    <row r="192" spans="2:5" x14ac:dyDescent="0.2">
      <c r="B192" s="558"/>
      <c r="C192" s="558"/>
      <c r="D192" s="558"/>
      <c r="E192" s="558"/>
    </row>
    <row r="193" spans="2:5" x14ac:dyDescent="0.2">
      <c r="B193" s="558"/>
      <c r="C193" s="558"/>
      <c r="D193" s="558"/>
      <c r="E193" s="558"/>
    </row>
    <row r="194" spans="2:5" x14ac:dyDescent="0.2">
      <c r="B194" s="558"/>
      <c r="C194" s="558"/>
      <c r="D194" s="558"/>
      <c r="E194" s="558"/>
    </row>
    <row r="195" spans="2:5" x14ac:dyDescent="0.2">
      <c r="B195" s="558"/>
      <c r="C195" s="558"/>
      <c r="D195" s="558"/>
      <c r="E195" s="558"/>
    </row>
    <row r="196" spans="2:5" x14ac:dyDescent="0.2">
      <c r="B196" s="558"/>
      <c r="C196" s="558"/>
      <c r="D196" s="558"/>
      <c r="E196" s="558"/>
    </row>
    <row r="197" spans="2:5" x14ac:dyDescent="0.2">
      <c r="B197" s="558"/>
      <c r="C197" s="558"/>
      <c r="D197" s="558"/>
      <c r="E197" s="558"/>
    </row>
    <row r="198" spans="2:5" x14ac:dyDescent="0.2">
      <c r="B198" s="558"/>
      <c r="C198" s="558"/>
      <c r="D198" s="558"/>
      <c r="E198" s="558"/>
    </row>
    <row r="199" spans="2:5" x14ac:dyDescent="0.2">
      <c r="B199" s="558"/>
      <c r="C199" s="558"/>
      <c r="D199" s="558"/>
      <c r="E199" s="558"/>
    </row>
    <row r="200" spans="2:5" x14ac:dyDescent="0.2">
      <c r="B200" s="558"/>
      <c r="C200" s="558"/>
      <c r="D200" s="558"/>
      <c r="E200" s="558"/>
    </row>
    <row r="201" spans="2:5" x14ac:dyDescent="0.2">
      <c r="B201" s="558"/>
      <c r="C201" s="558"/>
      <c r="D201" s="558"/>
      <c r="E201" s="558"/>
    </row>
    <row r="202" spans="2:5" x14ac:dyDescent="0.2">
      <c r="B202" s="558"/>
      <c r="C202" s="558"/>
      <c r="D202" s="558"/>
      <c r="E202" s="558"/>
    </row>
    <row r="203" spans="2:5" x14ac:dyDescent="0.2">
      <c r="B203" s="558"/>
      <c r="C203" s="558"/>
      <c r="D203" s="558"/>
      <c r="E203" s="558"/>
    </row>
    <row r="204" spans="2:5" x14ac:dyDescent="0.2">
      <c r="B204" s="558"/>
      <c r="C204" s="558"/>
      <c r="D204" s="558"/>
      <c r="E204" s="558"/>
    </row>
    <row r="205" spans="2:5" x14ac:dyDescent="0.2">
      <c r="B205" s="558"/>
      <c r="C205" s="558"/>
      <c r="D205" s="558"/>
      <c r="E205" s="558"/>
    </row>
    <row r="206" spans="2:5" x14ac:dyDescent="0.2">
      <c r="B206" s="558"/>
      <c r="C206" s="558"/>
      <c r="D206" s="558"/>
      <c r="E206" s="558"/>
    </row>
    <row r="207" spans="2:5" x14ac:dyDescent="0.2">
      <c r="B207" s="558"/>
      <c r="C207" s="558"/>
      <c r="D207" s="558"/>
      <c r="E207" s="558"/>
    </row>
    <row r="208" spans="2:5" x14ac:dyDescent="0.2">
      <c r="B208" s="558"/>
      <c r="C208" s="558"/>
      <c r="D208" s="558"/>
      <c r="E208" s="558"/>
    </row>
    <row r="209" spans="2:5" x14ac:dyDescent="0.2">
      <c r="B209" s="558"/>
      <c r="C209" s="558"/>
      <c r="D209" s="558"/>
      <c r="E209" s="558"/>
    </row>
    <row r="210" spans="2:5" x14ac:dyDescent="0.2">
      <c r="B210" s="558"/>
      <c r="C210" s="558"/>
      <c r="D210" s="558"/>
      <c r="E210" s="558"/>
    </row>
    <row r="211" spans="2:5" x14ac:dyDescent="0.2">
      <c r="B211" s="558"/>
      <c r="C211" s="558"/>
      <c r="D211" s="558"/>
      <c r="E211" s="558"/>
    </row>
    <row r="212" spans="2:5" x14ac:dyDescent="0.2">
      <c r="B212" s="558"/>
      <c r="C212" s="558"/>
      <c r="D212" s="558"/>
      <c r="E212" s="558"/>
    </row>
    <row r="213" spans="2:5" x14ac:dyDescent="0.2">
      <c r="B213" s="558"/>
      <c r="C213" s="558"/>
      <c r="D213" s="558"/>
      <c r="E213" s="558"/>
    </row>
    <row r="214" spans="2:5" x14ac:dyDescent="0.2">
      <c r="B214" s="558"/>
      <c r="C214" s="558"/>
      <c r="D214" s="558"/>
      <c r="E214" s="558"/>
    </row>
    <row r="215" spans="2:5" x14ac:dyDescent="0.2">
      <c r="B215" s="558"/>
      <c r="C215" s="558"/>
      <c r="D215" s="558"/>
      <c r="E215" s="558"/>
    </row>
    <row r="216" spans="2:5" x14ac:dyDescent="0.2">
      <c r="B216" s="558"/>
      <c r="C216" s="558"/>
      <c r="D216" s="558"/>
      <c r="E216" s="558"/>
    </row>
    <row r="217" spans="2:5" x14ac:dyDescent="0.2">
      <c r="B217" s="558"/>
      <c r="C217" s="558"/>
      <c r="D217" s="558"/>
      <c r="E217" s="558"/>
    </row>
    <row r="218" spans="2:5" x14ac:dyDescent="0.2">
      <c r="B218" s="558"/>
      <c r="C218" s="558"/>
      <c r="D218" s="558"/>
      <c r="E218" s="558"/>
    </row>
    <row r="219" spans="2:5" x14ac:dyDescent="0.2">
      <c r="B219" s="558"/>
      <c r="C219" s="558"/>
      <c r="D219" s="558"/>
      <c r="E219" s="558"/>
    </row>
    <row r="220" spans="2:5" x14ac:dyDescent="0.2">
      <c r="B220" s="558"/>
      <c r="C220" s="558"/>
      <c r="D220" s="558"/>
      <c r="E220" s="558"/>
    </row>
    <row r="221" spans="2:5" x14ac:dyDescent="0.2">
      <c r="B221" s="558"/>
      <c r="C221" s="558"/>
      <c r="D221" s="558"/>
      <c r="E221" s="558"/>
    </row>
    <row r="222" spans="2:5" x14ac:dyDescent="0.2">
      <c r="B222" s="558"/>
      <c r="C222" s="558"/>
      <c r="D222" s="558"/>
      <c r="E222" s="558"/>
    </row>
    <row r="223" spans="2:5" x14ac:dyDescent="0.2">
      <c r="B223" s="558"/>
      <c r="C223" s="558"/>
      <c r="D223" s="558"/>
      <c r="E223" s="558"/>
    </row>
    <row r="224" spans="2:5" x14ac:dyDescent="0.2">
      <c r="B224" s="558"/>
      <c r="C224" s="558"/>
      <c r="D224" s="558"/>
      <c r="E224" s="558"/>
    </row>
    <row r="225" spans="2:5" x14ac:dyDescent="0.2">
      <c r="B225" s="558"/>
      <c r="C225" s="558"/>
      <c r="D225" s="558"/>
      <c r="E225" s="558"/>
    </row>
    <row r="226" spans="2:5" x14ac:dyDescent="0.2">
      <c r="B226" s="558"/>
      <c r="C226" s="558"/>
      <c r="D226" s="558"/>
      <c r="E226" s="558"/>
    </row>
    <row r="227" spans="2:5" x14ac:dyDescent="0.2">
      <c r="B227" s="558"/>
      <c r="C227" s="558"/>
      <c r="D227" s="558"/>
      <c r="E227" s="558"/>
    </row>
    <row r="228" spans="2:5" x14ac:dyDescent="0.2">
      <c r="B228" s="558"/>
      <c r="C228" s="558"/>
      <c r="D228" s="558"/>
      <c r="E228" s="558"/>
    </row>
    <row r="229" spans="2:5" x14ac:dyDescent="0.2">
      <c r="B229" s="558"/>
      <c r="C229" s="558"/>
      <c r="D229" s="558"/>
      <c r="E229" s="558"/>
    </row>
    <row r="230" spans="2:5" x14ac:dyDescent="0.2">
      <c r="B230" s="558"/>
      <c r="C230" s="558"/>
      <c r="D230" s="558"/>
      <c r="E230" s="558"/>
    </row>
    <row r="231" spans="2:5" x14ac:dyDescent="0.2">
      <c r="B231" s="558"/>
      <c r="C231" s="558"/>
      <c r="D231" s="558"/>
      <c r="E231" s="558"/>
    </row>
    <row r="232" spans="2:5" x14ac:dyDescent="0.2">
      <c r="B232" s="558"/>
      <c r="C232" s="558"/>
      <c r="D232" s="558"/>
      <c r="E232" s="558"/>
    </row>
    <row r="233" spans="2:5" x14ac:dyDescent="0.2">
      <c r="B233" s="558"/>
      <c r="C233" s="558"/>
      <c r="D233" s="558"/>
      <c r="E233" s="558"/>
    </row>
    <row r="234" spans="2:5" x14ac:dyDescent="0.2">
      <c r="B234" s="558"/>
      <c r="C234" s="558"/>
      <c r="D234" s="558"/>
      <c r="E234" s="558"/>
    </row>
    <row r="235" spans="2:5" x14ac:dyDescent="0.2">
      <c r="B235" s="558"/>
      <c r="C235" s="558"/>
      <c r="D235" s="558"/>
      <c r="E235" s="558"/>
    </row>
    <row r="236" spans="2:5" x14ac:dyDescent="0.2">
      <c r="B236" s="558"/>
      <c r="C236" s="558"/>
      <c r="D236" s="558"/>
      <c r="E236" s="558"/>
    </row>
    <row r="237" spans="2:5" x14ac:dyDescent="0.2">
      <c r="B237" s="558"/>
      <c r="C237" s="558"/>
      <c r="D237" s="558"/>
      <c r="E237" s="558"/>
    </row>
    <row r="238" spans="2:5" x14ac:dyDescent="0.2">
      <c r="B238" s="558"/>
      <c r="C238" s="558"/>
      <c r="D238" s="558"/>
      <c r="E238" s="558"/>
    </row>
    <row r="239" spans="2:5" x14ac:dyDescent="0.2">
      <c r="B239" s="558"/>
      <c r="C239" s="558"/>
      <c r="D239" s="558"/>
      <c r="E239" s="558"/>
    </row>
    <row r="240" spans="2:5" x14ac:dyDescent="0.2">
      <c r="B240" s="558"/>
      <c r="C240" s="558"/>
      <c r="D240" s="558"/>
      <c r="E240" s="558"/>
    </row>
    <row r="241" spans="2:5" x14ac:dyDescent="0.2">
      <c r="B241" s="558"/>
      <c r="C241" s="558"/>
      <c r="D241" s="558"/>
      <c r="E241" s="558"/>
    </row>
    <row r="242" spans="2:5" x14ac:dyDescent="0.2">
      <c r="B242" s="558"/>
      <c r="C242" s="558"/>
      <c r="D242" s="558"/>
      <c r="E242" s="558"/>
    </row>
    <row r="243" spans="2:5" x14ac:dyDescent="0.2">
      <c r="B243" s="558"/>
      <c r="C243" s="558"/>
      <c r="D243" s="558"/>
      <c r="E243" s="558"/>
    </row>
    <row r="244" spans="2:5" x14ac:dyDescent="0.2">
      <c r="B244" s="558"/>
      <c r="C244" s="558"/>
      <c r="D244" s="558"/>
      <c r="E244" s="558"/>
    </row>
    <row r="245" spans="2:5" x14ac:dyDescent="0.2">
      <c r="B245" s="558"/>
      <c r="C245" s="558"/>
      <c r="D245" s="558"/>
      <c r="E245" s="558"/>
    </row>
    <row r="246" spans="2:5" x14ac:dyDescent="0.2">
      <c r="B246" s="558"/>
      <c r="C246" s="558"/>
      <c r="D246" s="558"/>
      <c r="E246" s="558"/>
    </row>
    <row r="247" spans="2:5" x14ac:dyDescent="0.2">
      <c r="B247" s="558"/>
      <c r="C247" s="558"/>
      <c r="D247" s="558"/>
      <c r="E247" s="558"/>
    </row>
    <row r="248" spans="2:5" x14ac:dyDescent="0.2">
      <c r="B248" s="558"/>
      <c r="C248" s="558"/>
      <c r="D248" s="558"/>
      <c r="E248" s="558"/>
    </row>
    <row r="249" spans="2:5" x14ac:dyDescent="0.2">
      <c r="B249" s="558"/>
      <c r="C249" s="558"/>
      <c r="D249" s="558"/>
      <c r="E249" s="558"/>
    </row>
    <row r="250" spans="2:5" x14ac:dyDescent="0.2">
      <c r="B250" s="558"/>
      <c r="C250" s="558"/>
      <c r="D250" s="558"/>
      <c r="E250" s="558"/>
    </row>
    <row r="251" spans="2:5" x14ac:dyDescent="0.2">
      <c r="B251" s="558"/>
      <c r="C251" s="558"/>
      <c r="D251" s="558"/>
      <c r="E251" s="558"/>
    </row>
    <row r="252" spans="2:5" x14ac:dyDescent="0.2">
      <c r="B252" s="558"/>
      <c r="C252" s="558"/>
      <c r="D252" s="558"/>
      <c r="E252" s="558"/>
    </row>
    <row r="253" spans="2:5" x14ac:dyDescent="0.2">
      <c r="B253" s="558"/>
      <c r="C253" s="558"/>
      <c r="D253" s="558"/>
      <c r="E253" s="558"/>
    </row>
    <row r="254" spans="2:5" x14ac:dyDescent="0.2">
      <c r="B254" s="558"/>
      <c r="C254" s="558"/>
      <c r="D254" s="558"/>
      <c r="E254" s="558"/>
    </row>
    <row r="255" spans="2:5" x14ac:dyDescent="0.2">
      <c r="B255" s="558"/>
      <c r="C255" s="558"/>
      <c r="D255" s="558"/>
      <c r="E255" s="558"/>
    </row>
    <row r="256" spans="2:5" x14ac:dyDescent="0.2">
      <c r="B256" s="558"/>
      <c r="C256" s="558"/>
      <c r="D256" s="558"/>
      <c r="E256" s="558"/>
    </row>
    <row r="257" spans="2:5" x14ac:dyDescent="0.2">
      <c r="B257" s="558"/>
      <c r="C257" s="558"/>
      <c r="D257" s="558"/>
      <c r="E257" s="558"/>
    </row>
    <row r="258" spans="2:5" x14ac:dyDescent="0.2">
      <c r="B258" s="558"/>
      <c r="C258" s="558"/>
      <c r="D258" s="558"/>
      <c r="E258" s="558"/>
    </row>
    <row r="259" spans="2:5" x14ac:dyDescent="0.2">
      <c r="B259" s="558"/>
      <c r="C259" s="558"/>
      <c r="D259" s="558"/>
      <c r="E259" s="558"/>
    </row>
    <row r="260" spans="2:5" x14ac:dyDescent="0.2">
      <c r="B260" s="558"/>
      <c r="C260" s="558"/>
      <c r="D260" s="558"/>
      <c r="E260" s="558"/>
    </row>
    <row r="261" spans="2:5" x14ac:dyDescent="0.2">
      <c r="B261" s="558"/>
      <c r="C261" s="558"/>
      <c r="D261" s="558"/>
      <c r="E261" s="558"/>
    </row>
    <row r="262" spans="2:5" x14ac:dyDescent="0.2">
      <c r="B262" s="558"/>
      <c r="C262" s="558"/>
      <c r="D262" s="558"/>
      <c r="E262" s="558"/>
    </row>
    <row r="263" spans="2:5" x14ac:dyDescent="0.2">
      <c r="B263" s="558"/>
      <c r="C263" s="558"/>
      <c r="D263" s="558"/>
      <c r="E263" s="558"/>
    </row>
    <row r="264" spans="2:5" x14ac:dyDescent="0.2">
      <c r="B264" s="558"/>
      <c r="C264" s="558"/>
      <c r="D264" s="558"/>
      <c r="E264" s="558"/>
    </row>
    <row r="265" spans="2:5" x14ac:dyDescent="0.2">
      <c r="B265" s="558"/>
      <c r="C265" s="558"/>
      <c r="D265" s="558"/>
      <c r="E265" s="558"/>
    </row>
    <row r="266" spans="2:5" x14ac:dyDescent="0.2">
      <c r="B266" s="558"/>
      <c r="C266" s="558"/>
      <c r="D266" s="558"/>
      <c r="E266" s="558"/>
    </row>
    <row r="267" spans="2:5" x14ac:dyDescent="0.2">
      <c r="B267" s="558"/>
      <c r="C267" s="558"/>
      <c r="D267" s="558"/>
      <c r="E267" s="558"/>
    </row>
    <row r="268" spans="2:5" x14ac:dyDescent="0.2">
      <c r="B268" s="558"/>
      <c r="C268" s="558"/>
      <c r="D268" s="558"/>
      <c r="E268" s="558"/>
    </row>
    <row r="269" spans="2:5" x14ac:dyDescent="0.2">
      <c r="B269" s="558"/>
      <c r="C269" s="558"/>
      <c r="D269" s="558"/>
      <c r="E269" s="558"/>
    </row>
    <row r="270" spans="2:5" x14ac:dyDescent="0.2">
      <c r="B270" s="558"/>
      <c r="C270" s="558"/>
      <c r="D270" s="558"/>
      <c r="E270" s="558"/>
    </row>
    <row r="271" spans="2:5" x14ac:dyDescent="0.2">
      <c r="B271" s="558"/>
      <c r="C271" s="558"/>
      <c r="D271" s="558"/>
      <c r="E271" s="558"/>
    </row>
    <row r="272" spans="2:5" x14ac:dyDescent="0.2">
      <c r="B272" s="558"/>
      <c r="C272" s="558"/>
      <c r="D272" s="558"/>
      <c r="E272" s="558"/>
    </row>
    <row r="273" spans="2:5" x14ac:dyDescent="0.2">
      <c r="B273" s="558"/>
      <c r="C273" s="558"/>
      <c r="D273" s="558"/>
      <c r="E273" s="558"/>
    </row>
    <row r="274" spans="2:5" x14ac:dyDescent="0.2">
      <c r="B274" s="558"/>
      <c r="C274" s="558"/>
      <c r="D274" s="558"/>
      <c r="E274" s="558"/>
    </row>
    <row r="275" spans="2:5" x14ac:dyDescent="0.2">
      <c r="B275" s="558"/>
      <c r="C275" s="558"/>
      <c r="D275" s="558"/>
      <c r="E275" s="558"/>
    </row>
    <row r="276" spans="2:5" x14ac:dyDescent="0.2">
      <c r="B276" s="558"/>
      <c r="C276" s="558"/>
      <c r="D276" s="558"/>
      <c r="E276" s="558"/>
    </row>
    <row r="277" spans="2:5" x14ac:dyDescent="0.2">
      <c r="B277" s="558"/>
      <c r="C277" s="558"/>
      <c r="D277" s="558"/>
      <c r="E277" s="558"/>
    </row>
    <row r="278" spans="2:5" x14ac:dyDescent="0.2">
      <c r="B278" s="558"/>
      <c r="C278" s="558"/>
      <c r="D278" s="558"/>
      <c r="E278" s="558"/>
    </row>
    <row r="279" spans="2:5" x14ac:dyDescent="0.2">
      <c r="B279" s="558"/>
      <c r="C279" s="558"/>
      <c r="D279" s="558"/>
      <c r="E279" s="558"/>
    </row>
    <row r="280" spans="2:5" x14ac:dyDescent="0.2">
      <c r="B280" s="558"/>
      <c r="C280" s="558"/>
      <c r="D280" s="558"/>
      <c r="E280" s="558"/>
    </row>
    <row r="281" spans="2:5" x14ac:dyDescent="0.2">
      <c r="B281" s="558"/>
      <c r="C281" s="558"/>
      <c r="D281" s="558"/>
      <c r="E281" s="558"/>
    </row>
    <row r="282" spans="2:5" x14ac:dyDescent="0.2">
      <c r="B282" s="558"/>
      <c r="C282" s="558"/>
      <c r="D282" s="558"/>
      <c r="E282" s="558"/>
    </row>
    <row r="283" spans="2:5" x14ac:dyDescent="0.2">
      <c r="B283" s="558"/>
      <c r="C283" s="558"/>
      <c r="D283" s="558"/>
      <c r="E283" s="558"/>
    </row>
    <row r="284" spans="2:5" x14ac:dyDescent="0.2">
      <c r="B284" s="558"/>
      <c r="C284" s="558"/>
      <c r="D284" s="558"/>
      <c r="E284" s="558"/>
    </row>
    <row r="285" spans="2:5" x14ac:dyDescent="0.2">
      <c r="B285" s="558"/>
      <c r="C285" s="558"/>
      <c r="D285" s="558"/>
      <c r="E285" s="558"/>
    </row>
    <row r="286" spans="2:5" x14ac:dyDescent="0.2">
      <c r="B286" s="558"/>
      <c r="C286" s="558"/>
      <c r="D286" s="558"/>
      <c r="E286" s="558"/>
    </row>
    <row r="287" spans="2:5" x14ac:dyDescent="0.2">
      <c r="B287" s="558"/>
      <c r="C287" s="558"/>
      <c r="D287" s="558"/>
      <c r="E287" s="558"/>
    </row>
    <row r="288" spans="2:5" x14ac:dyDescent="0.2">
      <c r="B288" s="558"/>
      <c r="C288" s="558"/>
      <c r="D288" s="558"/>
      <c r="E288" s="558"/>
    </row>
    <row r="289" spans="2:5" x14ac:dyDescent="0.2">
      <c r="B289" s="558"/>
      <c r="C289" s="558"/>
      <c r="D289" s="558"/>
      <c r="E289" s="558"/>
    </row>
    <row r="290" spans="2:5" x14ac:dyDescent="0.2">
      <c r="B290" s="558"/>
      <c r="C290" s="558"/>
      <c r="D290" s="558"/>
      <c r="E290" s="558"/>
    </row>
    <row r="291" spans="2:5" x14ac:dyDescent="0.2">
      <c r="B291" s="558"/>
      <c r="C291" s="558"/>
      <c r="D291" s="558"/>
      <c r="E291" s="558"/>
    </row>
    <row r="292" spans="2:5" x14ac:dyDescent="0.2">
      <c r="B292" s="558"/>
      <c r="C292" s="558"/>
      <c r="D292" s="558"/>
      <c r="E292" s="558"/>
    </row>
    <row r="293" spans="2:5" x14ac:dyDescent="0.2">
      <c r="B293" s="558"/>
      <c r="C293" s="558"/>
      <c r="D293" s="558"/>
      <c r="E293" s="558"/>
    </row>
    <row r="294" spans="2:5" x14ac:dyDescent="0.2">
      <c r="B294" s="558"/>
      <c r="C294" s="558"/>
      <c r="D294" s="558"/>
      <c r="E294" s="558"/>
    </row>
    <row r="295" spans="2:5" x14ac:dyDescent="0.2">
      <c r="B295" s="558"/>
      <c r="C295" s="558"/>
      <c r="D295" s="558"/>
      <c r="E295" s="558"/>
    </row>
    <row r="296" spans="2:5" x14ac:dyDescent="0.2">
      <c r="B296" s="558"/>
      <c r="C296" s="558"/>
      <c r="D296" s="558"/>
      <c r="E296" s="558"/>
    </row>
    <row r="297" spans="2:5" x14ac:dyDescent="0.2">
      <c r="B297" s="558"/>
      <c r="C297" s="558"/>
      <c r="D297" s="558"/>
      <c r="E297" s="558"/>
    </row>
    <row r="298" spans="2:5" x14ac:dyDescent="0.2">
      <c r="B298" s="558"/>
      <c r="C298" s="558"/>
      <c r="D298" s="558"/>
      <c r="E298" s="558"/>
    </row>
    <row r="299" spans="2:5" x14ac:dyDescent="0.2">
      <c r="B299" s="558"/>
      <c r="C299" s="558"/>
      <c r="D299" s="558"/>
      <c r="E299" s="558"/>
    </row>
    <row r="300" spans="2:5" x14ac:dyDescent="0.2">
      <c r="B300" s="558"/>
      <c r="C300" s="558"/>
      <c r="D300" s="558"/>
      <c r="E300" s="558"/>
    </row>
    <row r="301" spans="2:5" x14ac:dyDescent="0.2">
      <c r="B301" s="558"/>
      <c r="C301" s="558"/>
      <c r="D301" s="558"/>
      <c r="E301" s="558"/>
    </row>
    <row r="302" spans="2:5" x14ac:dyDescent="0.2">
      <c r="B302" s="558"/>
      <c r="C302" s="558"/>
      <c r="D302" s="558"/>
      <c r="E302" s="558"/>
    </row>
    <row r="303" spans="2:5" x14ac:dyDescent="0.2">
      <c r="B303" s="558"/>
      <c r="C303" s="558"/>
      <c r="D303" s="558"/>
      <c r="E303" s="558"/>
    </row>
    <row r="304" spans="2:5" x14ac:dyDescent="0.2">
      <c r="B304" s="558"/>
      <c r="C304" s="558"/>
      <c r="D304" s="558"/>
      <c r="E304" s="558"/>
    </row>
    <row r="305" spans="2:5" x14ac:dyDescent="0.2">
      <c r="B305" s="558"/>
      <c r="C305" s="558"/>
      <c r="D305" s="558"/>
      <c r="E305" s="558"/>
    </row>
    <row r="306" spans="2:5" x14ac:dyDescent="0.2">
      <c r="B306" s="558"/>
      <c r="C306" s="558"/>
      <c r="D306" s="558"/>
      <c r="E306" s="558"/>
    </row>
    <row r="307" spans="2:5" x14ac:dyDescent="0.2">
      <c r="B307" s="558"/>
      <c r="C307" s="558"/>
      <c r="D307" s="558"/>
      <c r="E307" s="558"/>
    </row>
    <row r="308" spans="2:5" x14ac:dyDescent="0.2">
      <c r="B308" s="558"/>
      <c r="C308" s="558"/>
      <c r="D308" s="558"/>
      <c r="E308" s="558"/>
    </row>
    <row r="309" spans="2:5" x14ac:dyDescent="0.2">
      <c r="B309" s="558"/>
      <c r="C309" s="558"/>
      <c r="D309" s="558"/>
      <c r="E309" s="558"/>
    </row>
    <row r="310" spans="2:5" x14ac:dyDescent="0.2">
      <c r="B310" s="558"/>
      <c r="C310" s="558"/>
      <c r="D310" s="558"/>
      <c r="E310" s="558"/>
    </row>
    <row r="311" spans="2:5" x14ac:dyDescent="0.2">
      <c r="B311" s="558"/>
      <c r="C311" s="558"/>
      <c r="D311" s="558"/>
      <c r="E311" s="558"/>
    </row>
    <row r="312" spans="2:5" x14ac:dyDescent="0.2">
      <c r="B312" s="558"/>
      <c r="C312" s="558"/>
      <c r="D312" s="558"/>
      <c r="E312" s="558"/>
    </row>
    <row r="313" spans="2:5" x14ac:dyDescent="0.2">
      <c r="B313" s="558"/>
      <c r="C313" s="558"/>
      <c r="D313" s="558"/>
      <c r="E313" s="558"/>
    </row>
    <row r="314" spans="2:5" x14ac:dyDescent="0.2">
      <c r="B314" s="558"/>
      <c r="C314" s="558"/>
      <c r="D314" s="558"/>
      <c r="E314" s="558"/>
    </row>
    <row r="315" spans="2:5" x14ac:dyDescent="0.2">
      <c r="B315" s="558"/>
      <c r="C315" s="558"/>
      <c r="D315" s="558"/>
      <c r="E315" s="558"/>
    </row>
    <row r="316" spans="2:5" x14ac:dyDescent="0.2">
      <c r="B316" s="558"/>
      <c r="C316" s="558"/>
      <c r="D316" s="558"/>
      <c r="E316" s="558"/>
    </row>
    <row r="317" spans="2:5" x14ac:dyDescent="0.2">
      <c r="B317" s="558"/>
      <c r="C317" s="558"/>
      <c r="D317" s="558"/>
      <c r="E317" s="558"/>
    </row>
    <row r="318" spans="2:5" x14ac:dyDescent="0.2">
      <c r="B318" s="558"/>
      <c r="C318" s="558"/>
      <c r="D318" s="558"/>
      <c r="E318" s="558"/>
    </row>
    <row r="319" spans="2:5" x14ac:dyDescent="0.2">
      <c r="B319" s="558"/>
      <c r="C319" s="558"/>
      <c r="D319" s="558"/>
      <c r="E319" s="558"/>
    </row>
    <row r="320" spans="2:5" x14ac:dyDescent="0.2">
      <c r="B320" s="558"/>
      <c r="C320" s="558"/>
      <c r="D320" s="558"/>
      <c r="E320" s="558"/>
    </row>
    <row r="321" spans="2:5" x14ac:dyDescent="0.2">
      <c r="B321" s="558"/>
      <c r="C321" s="558"/>
      <c r="D321" s="558"/>
      <c r="E321" s="558"/>
    </row>
    <row r="322" spans="2:5" x14ac:dyDescent="0.2">
      <c r="B322" s="558"/>
      <c r="C322" s="558"/>
      <c r="D322" s="558"/>
      <c r="E322" s="558"/>
    </row>
    <row r="323" spans="2:5" x14ac:dyDescent="0.2">
      <c r="B323" s="558"/>
      <c r="C323" s="558"/>
      <c r="D323" s="558"/>
      <c r="E323" s="558"/>
    </row>
    <row r="324" spans="2:5" x14ac:dyDescent="0.2">
      <c r="B324" s="558"/>
      <c r="C324" s="558"/>
      <c r="D324" s="558"/>
      <c r="E324" s="558"/>
    </row>
    <row r="325" spans="2:5" x14ac:dyDescent="0.2">
      <c r="B325" s="558"/>
      <c r="C325" s="558"/>
      <c r="D325" s="558"/>
      <c r="E325" s="558"/>
    </row>
    <row r="326" spans="2:5" x14ac:dyDescent="0.2">
      <c r="B326" s="558"/>
      <c r="C326" s="558"/>
      <c r="D326" s="558"/>
      <c r="E326" s="558"/>
    </row>
    <row r="327" spans="2:5" x14ac:dyDescent="0.2">
      <c r="B327" s="558"/>
      <c r="C327" s="558"/>
      <c r="D327" s="558"/>
      <c r="E327" s="558"/>
    </row>
    <row r="328" spans="2:5" x14ac:dyDescent="0.2">
      <c r="B328" s="558"/>
      <c r="C328" s="558"/>
      <c r="D328" s="558"/>
      <c r="E328" s="558"/>
    </row>
    <row r="329" spans="2:5" x14ac:dyDescent="0.2">
      <c r="B329" s="558"/>
      <c r="C329" s="558"/>
      <c r="D329" s="558"/>
      <c r="E329" s="558"/>
    </row>
    <row r="330" spans="2:5" x14ac:dyDescent="0.2">
      <c r="B330" s="558"/>
      <c r="C330" s="558"/>
      <c r="D330" s="558"/>
      <c r="E330" s="558"/>
    </row>
    <row r="331" spans="2:5" x14ac:dyDescent="0.2">
      <c r="B331" s="558"/>
      <c r="C331" s="558"/>
      <c r="D331" s="558"/>
      <c r="E331" s="558"/>
    </row>
    <row r="332" spans="2:5" x14ac:dyDescent="0.2">
      <c r="B332" s="558"/>
      <c r="C332" s="558"/>
      <c r="D332" s="558"/>
      <c r="E332" s="558"/>
    </row>
    <row r="333" spans="2:5" x14ac:dyDescent="0.2">
      <c r="B333" s="558"/>
      <c r="C333" s="558"/>
      <c r="D333" s="558"/>
      <c r="E333" s="558"/>
    </row>
    <row r="334" spans="2:5" x14ac:dyDescent="0.2">
      <c r="B334" s="558"/>
      <c r="C334" s="558"/>
      <c r="D334" s="558"/>
      <c r="E334" s="558"/>
    </row>
    <row r="335" spans="2:5" x14ac:dyDescent="0.2">
      <c r="B335" s="558"/>
      <c r="C335" s="558"/>
      <c r="D335" s="558"/>
      <c r="E335" s="558"/>
    </row>
    <row r="336" spans="2:5" x14ac:dyDescent="0.2">
      <c r="B336" s="558"/>
      <c r="C336" s="558"/>
      <c r="D336" s="558"/>
      <c r="E336" s="558"/>
    </row>
    <row r="337" spans="2:5" x14ac:dyDescent="0.2">
      <c r="B337" s="558"/>
      <c r="C337" s="558"/>
      <c r="D337" s="558"/>
      <c r="E337" s="558"/>
    </row>
    <row r="338" spans="2:5" x14ac:dyDescent="0.2">
      <c r="B338" s="558"/>
      <c r="C338" s="558"/>
      <c r="D338" s="558"/>
      <c r="E338" s="558"/>
    </row>
    <row r="339" spans="2:5" x14ac:dyDescent="0.2">
      <c r="B339" s="558"/>
      <c r="C339" s="558"/>
      <c r="D339" s="558"/>
      <c r="E339" s="558"/>
    </row>
    <row r="340" spans="2:5" x14ac:dyDescent="0.2">
      <c r="B340" s="558"/>
      <c r="C340" s="558"/>
      <c r="D340" s="558"/>
      <c r="E340" s="558"/>
    </row>
    <row r="341" spans="2:5" x14ac:dyDescent="0.2">
      <c r="B341" s="558"/>
      <c r="C341" s="558"/>
      <c r="D341" s="558"/>
      <c r="E341" s="558"/>
    </row>
    <row r="342" spans="2:5" x14ac:dyDescent="0.2">
      <c r="B342" s="558"/>
      <c r="C342" s="558"/>
      <c r="D342" s="558"/>
      <c r="E342" s="558"/>
    </row>
    <row r="343" spans="2:5" x14ac:dyDescent="0.2">
      <c r="B343" s="558"/>
      <c r="C343" s="558"/>
      <c r="D343" s="558"/>
      <c r="E343" s="558"/>
    </row>
    <row r="344" spans="2:5" x14ac:dyDescent="0.2">
      <c r="B344" s="558"/>
      <c r="C344" s="558"/>
      <c r="D344" s="558"/>
      <c r="E344" s="558"/>
    </row>
    <row r="345" spans="2:5" x14ac:dyDescent="0.2">
      <c r="B345" s="558"/>
      <c r="C345" s="558"/>
      <c r="D345" s="558"/>
      <c r="E345" s="558"/>
    </row>
    <row r="346" spans="2:5" x14ac:dyDescent="0.2">
      <c r="B346" s="558"/>
      <c r="C346" s="558"/>
      <c r="D346" s="558"/>
      <c r="E346" s="558"/>
    </row>
    <row r="347" spans="2:5" x14ac:dyDescent="0.2">
      <c r="B347" s="558"/>
      <c r="C347" s="558"/>
      <c r="D347" s="558"/>
      <c r="E347" s="558"/>
    </row>
    <row r="348" spans="2:5" x14ac:dyDescent="0.2">
      <c r="B348" s="558"/>
      <c r="C348" s="558"/>
      <c r="D348" s="558"/>
      <c r="E348" s="558"/>
    </row>
    <row r="349" spans="2:5" x14ac:dyDescent="0.2">
      <c r="B349" s="558"/>
      <c r="C349" s="558"/>
      <c r="D349" s="558"/>
      <c r="E349" s="558"/>
    </row>
    <row r="350" spans="2:5" x14ac:dyDescent="0.2">
      <c r="B350" s="558"/>
      <c r="C350" s="558"/>
      <c r="D350" s="558"/>
      <c r="E350" s="558"/>
    </row>
    <row r="351" spans="2:5" x14ac:dyDescent="0.2">
      <c r="B351" s="558"/>
      <c r="C351" s="558"/>
      <c r="D351" s="558"/>
      <c r="E351" s="558"/>
    </row>
    <row r="352" spans="2:5" x14ac:dyDescent="0.2">
      <c r="B352" s="558"/>
      <c r="C352" s="558"/>
      <c r="D352" s="558"/>
      <c r="E352" s="558"/>
    </row>
    <row r="353" spans="2:5" x14ac:dyDescent="0.2">
      <c r="B353" s="558"/>
      <c r="C353" s="558"/>
      <c r="D353" s="558"/>
      <c r="E353" s="558"/>
    </row>
    <row r="354" spans="2:5" x14ac:dyDescent="0.2">
      <c r="B354" s="558"/>
      <c r="C354" s="558"/>
      <c r="D354" s="558"/>
      <c r="E354" s="558"/>
    </row>
    <row r="355" spans="2:5" x14ac:dyDescent="0.2">
      <c r="B355" s="558"/>
      <c r="C355" s="558"/>
      <c r="D355" s="558"/>
      <c r="E355" s="558"/>
    </row>
    <row r="356" spans="2:5" x14ac:dyDescent="0.2">
      <c r="B356" s="558"/>
      <c r="C356" s="558"/>
      <c r="D356" s="558"/>
      <c r="E356" s="558"/>
    </row>
    <row r="357" spans="2:5" x14ac:dyDescent="0.2">
      <c r="B357" s="558"/>
      <c r="C357" s="558"/>
      <c r="D357" s="558"/>
      <c r="E357" s="558"/>
    </row>
    <row r="358" spans="2:5" x14ac:dyDescent="0.2">
      <c r="B358" s="558"/>
      <c r="C358" s="558"/>
      <c r="D358" s="558"/>
      <c r="E358" s="558"/>
    </row>
    <row r="359" spans="2:5" x14ac:dyDescent="0.2">
      <c r="B359" s="558"/>
      <c r="C359" s="558"/>
      <c r="D359" s="558"/>
      <c r="E359" s="558"/>
    </row>
    <row r="360" spans="2:5" x14ac:dyDescent="0.2">
      <c r="B360" s="558"/>
      <c r="C360" s="558"/>
      <c r="D360" s="558"/>
      <c r="E360" s="558"/>
    </row>
    <row r="361" spans="2:5" x14ac:dyDescent="0.2">
      <c r="B361" s="558"/>
      <c r="C361" s="558"/>
      <c r="D361" s="558"/>
      <c r="E361" s="558"/>
    </row>
    <row r="362" spans="2:5" x14ac:dyDescent="0.2">
      <c r="B362" s="558"/>
      <c r="C362" s="558"/>
      <c r="D362" s="558"/>
      <c r="E362" s="558"/>
    </row>
    <row r="363" spans="2:5" x14ac:dyDescent="0.2">
      <c r="B363" s="558"/>
      <c r="C363" s="558"/>
      <c r="D363" s="558"/>
      <c r="E363" s="558"/>
    </row>
    <row r="364" spans="2:5" x14ac:dyDescent="0.2">
      <c r="B364" s="558"/>
      <c r="C364" s="558"/>
      <c r="D364" s="558"/>
      <c r="E364" s="558"/>
    </row>
    <row r="365" spans="2:5" x14ac:dyDescent="0.2">
      <c r="B365" s="558"/>
      <c r="C365" s="558"/>
      <c r="D365" s="558"/>
      <c r="E365" s="558"/>
    </row>
    <row r="366" spans="2:5" x14ac:dyDescent="0.2">
      <c r="B366" s="558"/>
      <c r="C366" s="558"/>
      <c r="D366" s="558"/>
      <c r="E366" s="558"/>
    </row>
    <row r="367" spans="2:5" x14ac:dyDescent="0.2">
      <c r="B367" s="558"/>
      <c r="C367" s="558"/>
      <c r="D367" s="558"/>
      <c r="E367" s="558"/>
    </row>
    <row r="368" spans="2:5" x14ac:dyDescent="0.2">
      <c r="B368" s="558"/>
      <c r="C368" s="558"/>
      <c r="D368" s="558"/>
      <c r="E368" s="558"/>
    </row>
    <row r="369" spans="2:5" x14ac:dyDescent="0.2">
      <c r="B369" s="558"/>
      <c r="C369" s="558"/>
      <c r="D369" s="558"/>
      <c r="E369" s="558"/>
    </row>
    <row r="370" spans="2:5" x14ac:dyDescent="0.2">
      <c r="B370" s="558"/>
      <c r="C370" s="558"/>
      <c r="D370" s="558"/>
      <c r="E370" s="558"/>
    </row>
    <row r="371" spans="2:5" x14ac:dyDescent="0.2">
      <c r="B371" s="558"/>
      <c r="C371" s="558"/>
      <c r="D371" s="558"/>
      <c r="E371" s="558"/>
    </row>
    <row r="372" spans="2:5" x14ac:dyDescent="0.2">
      <c r="B372" s="558"/>
      <c r="C372" s="558"/>
      <c r="D372" s="558"/>
      <c r="E372" s="558"/>
    </row>
    <row r="373" spans="2:5" x14ac:dyDescent="0.2">
      <c r="B373" s="558"/>
      <c r="C373" s="558"/>
      <c r="D373" s="558"/>
      <c r="E373" s="558"/>
    </row>
    <row r="374" spans="2:5" x14ac:dyDescent="0.2">
      <c r="B374" s="558"/>
      <c r="C374" s="558"/>
      <c r="D374" s="558"/>
      <c r="E374" s="558"/>
    </row>
    <row r="375" spans="2:5" x14ac:dyDescent="0.2">
      <c r="B375" s="558"/>
      <c r="C375" s="558"/>
      <c r="D375" s="558"/>
      <c r="E375" s="558"/>
    </row>
    <row r="376" spans="2:5" x14ac:dyDescent="0.2">
      <c r="B376" s="558"/>
      <c r="C376" s="558"/>
      <c r="D376" s="558"/>
      <c r="E376" s="558"/>
    </row>
    <row r="377" spans="2:5" x14ac:dyDescent="0.2">
      <c r="B377" s="558"/>
      <c r="C377" s="558"/>
      <c r="D377" s="558"/>
      <c r="E377" s="558"/>
    </row>
    <row r="378" spans="2:5" x14ac:dyDescent="0.2">
      <c r="B378" s="558"/>
      <c r="C378" s="558"/>
      <c r="D378" s="558"/>
      <c r="E378" s="558"/>
    </row>
    <row r="379" spans="2:5" x14ac:dyDescent="0.2">
      <c r="B379" s="558"/>
      <c r="C379" s="558"/>
      <c r="D379" s="558"/>
      <c r="E379" s="558"/>
    </row>
    <row r="380" spans="2:5" x14ac:dyDescent="0.2">
      <c r="B380" s="558"/>
      <c r="C380" s="558"/>
      <c r="D380" s="558"/>
      <c r="E380" s="558"/>
    </row>
    <row r="381" spans="2:5" x14ac:dyDescent="0.2">
      <c r="B381" s="558"/>
      <c r="C381" s="558"/>
      <c r="D381" s="558"/>
      <c r="E381" s="558"/>
    </row>
  </sheetData>
  <mergeCells count="122">
    <mergeCell ref="U52:U55"/>
    <mergeCell ref="V52:V55"/>
    <mergeCell ref="U78:U80"/>
    <mergeCell ref="V78:V80"/>
    <mergeCell ref="U88:U89"/>
    <mergeCell ref="V88:V89"/>
    <mergeCell ref="L46:L49"/>
    <mergeCell ref="N46:N49"/>
    <mergeCell ref="O46:O49"/>
    <mergeCell ref="U7:V7"/>
    <mergeCell ref="U8:U9"/>
    <mergeCell ref="V8:V9"/>
    <mergeCell ref="U14:U16"/>
    <mergeCell ref="V14:V16"/>
    <mergeCell ref="U46:U49"/>
    <mergeCell ref="V46:V49"/>
    <mergeCell ref="C7:C9"/>
    <mergeCell ref="I14:I16"/>
    <mergeCell ref="B14:B16"/>
    <mergeCell ref="G14:G16"/>
    <mergeCell ref="N8:P8"/>
    <mergeCell ref="I46:I49"/>
    <mergeCell ref="H14:H16"/>
    <mergeCell ref="J14:J16"/>
    <mergeCell ref="N14:N16"/>
    <mergeCell ref="L14:L16"/>
    <mergeCell ref="B52:B55"/>
    <mergeCell ref="C46:C49"/>
    <mergeCell ref="C52:C55"/>
    <mergeCell ref="B46:B49"/>
    <mergeCell ref="F8:H8"/>
    <mergeCell ref="J8:L8"/>
    <mergeCell ref="B7:B9"/>
    <mergeCell ref="C14:C16"/>
    <mergeCell ref="D14:D16"/>
    <mergeCell ref="E14:E16"/>
    <mergeCell ref="D46:D49"/>
    <mergeCell ref="D52:D55"/>
    <mergeCell ref="E52:E55"/>
    <mergeCell ref="F14:F16"/>
    <mergeCell ref="E46:E49"/>
    <mergeCell ref="F46:F49"/>
    <mergeCell ref="F52:F55"/>
    <mergeCell ref="L88:L89"/>
    <mergeCell ref="N88:N89"/>
    <mergeCell ref="O88:O89"/>
    <mergeCell ref="J88:J89"/>
    <mergeCell ref="F78:F80"/>
    <mergeCell ref="K88:K89"/>
    <mergeCell ref="G78:G80"/>
    <mergeCell ref="H78:H80"/>
    <mergeCell ref="I78:I80"/>
    <mergeCell ref="J78:J80"/>
    <mergeCell ref="D88:D89"/>
    <mergeCell ref="E88:E89"/>
    <mergeCell ref="B78:B80"/>
    <mergeCell ref="C78:C80"/>
    <mergeCell ref="D78:D80"/>
    <mergeCell ref="E78:E80"/>
    <mergeCell ref="M14:M16"/>
    <mergeCell ref="J46:J49"/>
    <mergeCell ref="K14:K16"/>
    <mergeCell ref="B88:B89"/>
    <mergeCell ref="C88:C89"/>
    <mergeCell ref="I88:I89"/>
    <mergeCell ref="M88:M89"/>
    <mergeCell ref="F88:F89"/>
    <mergeCell ref="G88:G89"/>
    <mergeCell ref="H88:H89"/>
    <mergeCell ref="H46:H49"/>
    <mergeCell ref="I52:I55"/>
    <mergeCell ref="J52:J55"/>
    <mergeCell ref="G46:G49"/>
    <mergeCell ref="G52:G55"/>
    <mergeCell ref="H52:H55"/>
    <mergeCell ref="K46:K49"/>
    <mergeCell ref="N78:N80"/>
    <mergeCell ref="M78:M80"/>
    <mergeCell ref="O52:O55"/>
    <mergeCell ref="M46:M49"/>
    <mergeCell ref="K52:K55"/>
    <mergeCell ref="K78:K80"/>
    <mergeCell ref="L78:L80"/>
    <mergeCell ref="M52:M55"/>
    <mergeCell ref="L52:L55"/>
    <mergeCell ref="P88:P89"/>
    <mergeCell ref="R88:R89"/>
    <mergeCell ref="P52:P55"/>
    <mergeCell ref="O78:O80"/>
    <mergeCell ref="S14:S16"/>
    <mergeCell ref="T14:T16"/>
    <mergeCell ref="R14:R16"/>
    <mergeCell ref="P14:P16"/>
    <mergeCell ref="Q14:Q16"/>
    <mergeCell ref="O14:O16"/>
    <mergeCell ref="P46:P49"/>
    <mergeCell ref="R46:R49"/>
    <mergeCell ref="S46:S49"/>
    <mergeCell ref="P78:P80"/>
    <mergeCell ref="N52:N55"/>
    <mergeCell ref="Q52:Q55"/>
    <mergeCell ref="S52:S55"/>
    <mergeCell ref="R78:R80"/>
    <mergeCell ref="S78:S80"/>
    <mergeCell ref="T88:T89"/>
    <mergeCell ref="T78:T80"/>
    <mergeCell ref="T52:T55"/>
    <mergeCell ref="Q78:Q80"/>
    <mergeCell ref="Q88:Q89"/>
    <mergeCell ref="T46:T49"/>
    <mergeCell ref="Q46:Q49"/>
    <mergeCell ref="S88:S89"/>
    <mergeCell ref="B1:T1"/>
    <mergeCell ref="B2:T2"/>
    <mergeCell ref="B3:T3"/>
    <mergeCell ref="B5:T5"/>
    <mergeCell ref="C97:E97"/>
    <mergeCell ref="B6:T6"/>
    <mergeCell ref="D7:T7"/>
    <mergeCell ref="D8:D9"/>
    <mergeCell ref="R8:T8"/>
    <mergeCell ref="R52:R55"/>
  </mergeCells>
  <phoneticPr fontId="0" type="noConversion"/>
  <pageMargins left="0.39370078740157483" right="0.19685039370078741" top="0.19685039370078741" bottom="0.19685039370078741" header="0.31496062992125984" footer="0.31496062992125984"/>
  <pageSetup paperSize="9" scale="61" orientation="portrait" r:id="rId1"/>
  <headerFooter alignWithMargins="0"/>
  <rowBreaks count="1" manualBreakCount="1">
    <brk id="45" max="21" man="1"/>
  </rowBreaks>
  <colBreaks count="1" manualBreakCount="1">
    <brk id="9" max="9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15"/>
  <sheetViews>
    <sheetView view="pageBreakPreview" topLeftCell="C1" zoomScaleNormal="100" zoomScaleSheetLayoutView="100" workbookViewId="0">
      <pane ySplit="9" topLeftCell="A342" activePane="bottomLeft" state="frozen"/>
      <selection pane="bottomLeft" activeCell="J372" sqref="J372"/>
    </sheetView>
  </sheetViews>
  <sheetFormatPr defaultRowHeight="12.75" x14ac:dyDescent="0.2"/>
  <cols>
    <col min="1" max="1" width="5.7109375" customWidth="1"/>
    <col min="2" max="2" width="38.5703125" customWidth="1"/>
    <col min="3" max="3" width="5" customWidth="1"/>
    <col min="4" max="4" width="5.7109375" customWidth="1"/>
    <col min="5" max="5" width="4.5703125" customWidth="1"/>
    <col min="6" max="6" width="13.7109375" customWidth="1"/>
    <col min="7" max="7" width="8.5703125" customWidth="1"/>
    <col min="8" max="8" width="4.7109375" hidden="1" customWidth="1"/>
    <col min="9" max="9" width="11.7109375" customWidth="1"/>
    <col min="10" max="10" width="12.42578125" customWidth="1"/>
    <col min="11" max="12" width="11.140625" customWidth="1"/>
    <col min="13" max="13" width="11.42578125" customWidth="1"/>
    <col min="14" max="14" width="11.7109375" customWidth="1"/>
    <col min="15" max="15" width="11.140625" customWidth="1"/>
    <col min="16" max="18" width="11.85546875" customWidth="1"/>
    <col min="19" max="19" width="11.7109375" customWidth="1"/>
    <col min="20" max="20" width="11.85546875" customWidth="1"/>
    <col min="21" max="21" width="11.5703125" customWidth="1"/>
    <col min="22" max="22" width="12.42578125" customWidth="1"/>
    <col min="23" max="23" width="10.5703125" customWidth="1"/>
    <col min="24" max="24" width="10.85546875" customWidth="1"/>
    <col min="25" max="25" width="12" customWidth="1"/>
    <col min="26" max="26" width="11.5703125" hidden="1" customWidth="1"/>
    <col min="27" max="27" width="13.140625" hidden="1" customWidth="1"/>
    <col min="28" max="28" width="16.7109375" customWidth="1"/>
    <col min="29" max="29" width="17.42578125" customWidth="1"/>
  </cols>
  <sheetData>
    <row r="1" spans="1:29" ht="14.25" customHeight="1" x14ac:dyDescent="0.25">
      <c r="A1" s="53"/>
      <c r="B1" s="53"/>
      <c r="C1" s="53"/>
      <c r="D1" s="53"/>
      <c r="E1" s="2132" t="s">
        <v>108</v>
      </c>
      <c r="F1" s="2132"/>
      <c r="G1" s="2132"/>
      <c r="H1" s="2132"/>
      <c r="I1" s="2132"/>
      <c r="J1" s="2132"/>
      <c r="K1" s="2132"/>
      <c r="L1" s="2132"/>
      <c r="M1" s="2132"/>
      <c r="N1" s="2132"/>
      <c r="O1" s="2132"/>
      <c r="P1" s="2132"/>
      <c r="Q1" s="2132"/>
      <c r="R1" s="2132"/>
      <c r="S1" s="2132"/>
      <c r="T1" s="2132"/>
      <c r="U1" s="2132"/>
      <c r="V1" s="2132"/>
      <c r="W1" s="2132"/>
      <c r="X1" s="2132"/>
      <c r="Y1" s="2132"/>
      <c r="Z1" s="5"/>
    </row>
    <row r="2" spans="1:29" ht="15" customHeight="1" x14ac:dyDescent="0.2">
      <c r="A2" s="53"/>
      <c r="B2" s="53"/>
      <c r="C2" s="53"/>
      <c r="D2" s="53"/>
      <c r="E2" s="2133" t="s">
        <v>417</v>
      </c>
      <c r="F2" s="2133"/>
      <c r="G2" s="2133"/>
      <c r="H2" s="2133"/>
      <c r="I2" s="2133"/>
      <c r="J2" s="2133"/>
      <c r="K2" s="2133"/>
      <c r="L2" s="2133"/>
      <c r="M2" s="2133"/>
      <c r="N2" s="2133"/>
      <c r="O2" s="2133"/>
      <c r="P2" s="2133"/>
      <c r="Q2" s="2133"/>
      <c r="R2" s="2133"/>
      <c r="S2" s="2133"/>
      <c r="T2" s="2133"/>
      <c r="U2" s="2133"/>
      <c r="V2" s="2133"/>
      <c r="W2" s="2133"/>
      <c r="X2" s="2133"/>
      <c r="Y2" s="2133"/>
      <c r="Z2" s="4"/>
    </row>
    <row r="3" spans="1:29" ht="12.75" customHeight="1" x14ac:dyDescent="0.25">
      <c r="A3" s="53"/>
      <c r="B3" s="53"/>
      <c r="C3" s="53"/>
      <c r="D3" s="482"/>
      <c r="E3" s="2132" t="s">
        <v>416</v>
      </c>
      <c r="F3" s="2132"/>
      <c r="G3" s="2132"/>
      <c r="H3" s="2132"/>
      <c r="I3" s="2132"/>
      <c r="J3" s="2132"/>
      <c r="K3" s="2132"/>
      <c r="L3" s="2132"/>
      <c r="M3" s="2132"/>
      <c r="N3" s="2132"/>
      <c r="O3" s="2132"/>
      <c r="P3" s="2132"/>
      <c r="Q3" s="2132"/>
      <c r="R3" s="2132"/>
      <c r="S3" s="2132"/>
      <c r="T3" s="2132"/>
      <c r="U3" s="2132"/>
      <c r="V3" s="2132"/>
      <c r="W3" s="2132"/>
      <c r="X3" s="2132"/>
      <c r="Y3" s="2132"/>
      <c r="Z3" s="5"/>
    </row>
    <row r="4" spans="1:29" ht="20.25" x14ac:dyDescent="0.3">
      <c r="A4" s="53"/>
      <c r="B4" s="53"/>
      <c r="C4" s="53"/>
      <c r="D4" s="53"/>
      <c r="E4" s="53"/>
      <c r="F4" s="53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1051"/>
      <c r="Y4" s="1051"/>
    </row>
    <row r="5" spans="1:29" ht="18.75" customHeight="1" x14ac:dyDescent="0.3">
      <c r="A5" s="2134" t="s">
        <v>378</v>
      </c>
      <c r="B5" s="2134"/>
      <c r="C5" s="2134"/>
      <c r="D5" s="2134"/>
      <c r="E5" s="2134"/>
      <c r="F5" s="2134"/>
      <c r="G5" s="2134"/>
      <c r="H5" s="2134"/>
      <c r="I5" s="2134"/>
      <c r="J5" s="2134"/>
      <c r="K5" s="2134"/>
      <c r="L5" s="2134"/>
      <c r="M5" s="2134"/>
      <c r="N5" s="2134"/>
      <c r="O5" s="2134"/>
      <c r="P5" s="2134"/>
      <c r="Q5" s="2134"/>
      <c r="R5" s="2134"/>
      <c r="S5" s="2134"/>
      <c r="T5" s="2134"/>
      <c r="U5" s="2134"/>
      <c r="V5" s="2134"/>
      <c r="W5" s="2134"/>
      <c r="X5" s="2134"/>
      <c r="Y5" s="2134"/>
    </row>
    <row r="6" spans="1:29" ht="18.75" customHeight="1" thickBot="1" x14ac:dyDescent="0.3">
      <c r="A6" s="53"/>
      <c r="B6" s="2131"/>
      <c r="C6" s="2131"/>
      <c r="D6" s="2131"/>
      <c r="E6" s="2131"/>
      <c r="F6" s="2131"/>
      <c r="G6" s="2131"/>
      <c r="H6" s="2131"/>
      <c r="I6" s="2131"/>
      <c r="J6" s="2131"/>
      <c r="K6" s="2131"/>
      <c r="L6" s="2131"/>
      <c r="M6" s="2131"/>
      <c r="N6" s="2131"/>
      <c r="O6" s="2131"/>
      <c r="P6" s="2131"/>
      <c r="Q6" s="2131"/>
      <c r="R6" s="2131"/>
      <c r="S6" s="55"/>
      <c r="T6" s="55"/>
      <c r="U6" s="55"/>
      <c r="V6" s="2117" t="s">
        <v>423</v>
      </c>
      <c r="W6" s="2118"/>
      <c r="X6" s="2118"/>
      <c r="Y6" s="2118"/>
    </row>
    <row r="7" spans="1:29" ht="15" thickBot="1" x14ac:dyDescent="0.25">
      <c r="A7" s="2121" t="s">
        <v>1</v>
      </c>
      <c r="B7" s="56"/>
      <c r="C7" s="2121" t="s">
        <v>106</v>
      </c>
      <c r="D7" s="296" t="s">
        <v>21</v>
      </c>
      <c r="E7" s="296" t="s">
        <v>102</v>
      </c>
      <c r="F7" s="2124" t="s">
        <v>0</v>
      </c>
      <c r="G7" s="296" t="s">
        <v>4</v>
      </c>
      <c r="H7" s="1599" t="s">
        <v>214</v>
      </c>
      <c r="I7" s="2111" t="s">
        <v>189</v>
      </c>
      <c r="J7" s="2112"/>
      <c r="K7" s="2112"/>
      <c r="L7" s="2112"/>
      <c r="M7" s="2112"/>
      <c r="N7" s="2112"/>
      <c r="O7" s="2112"/>
      <c r="P7" s="2112"/>
      <c r="Q7" s="2112"/>
      <c r="R7" s="2112"/>
      <c r="S7" s="2112"/>
      <c r="T7" s="2112"/>
      <c r="U7" s="2112"/>
      <c r="V7" s="2112"/>
      <c r="W7" s="2112"/>
      <c r="X7" s="2112"/>
      <c r="Y7" s="2113"/>
      <c r="Z7" s="2152"/>
      <c r="AA7" s="2153"/>
    </row>
    <row r="8" spans="1:29" ht="15" thickBot="1" x14ac:dyDescent="0.25">
      <c r="A8" s="2122"/>
      <c r="B8" s="57"/>
      <c r="C8" s="2122"/>
      <c r="D8" s="297" t="s">
        <v>22</v>
      </c>
      <c r="E8" s="297" t="s">
        <v>23</v>
      </c>
      <c r="F8" s="2125"/>
      <c r="G8" s="297" t="s">
        <v>5</v>
      </c>
      <c r="H8" s="1600" t="s">
        <v>215</v>
      </c>
      <c r="I8" s="2127" t="s">
        <v>319</v>
      </c>
      <c r="J8" s="704" t="s">
        <v>204</v>
      </c>
      <c r="K8" s="2114" t="s">
        <v>126</v>
      </c>
      <c r="L8" s="2114"/>
      <c r="M8" s="2114"/>
      <c r="N8" s="704" t="s">
        <v>205</v>
      </c>
      <c r="O8" s="2129" t="s">
        <v>126</v>
      </c>
      <c r="P8" s="2130"/>
      <c r="Q8" s="2114"/>
      <c r="R8" s="704" t="s">
        <v>206</v>
      </c>
      <c r="S8" s="2114" t="s">
        <v>126</v>
      </c>
      <c r="T8" s="2114"/>
      <c r="U8" s="2114"/>
      <c r="V8" s="708" t="s">
        <v>207</v>
      </c>
      <c r="W8" s="2119" t="s">
        <v>126</v>
      </c>
      <c r="X8" s="2114"/>
      <c r="Y8" s="2120"/>
      <c r="Z8" s="2154" t="s">
        <v>367</v>
      </c>
      <c r="AA8" s="2156" t="s">
        <v>376</v>
      </c>
    </row>
    <row r="9" spans="1:29" ht="19.5" customHeight="1" thickBot="1" x14ac:dyDescent="0.25">
      <c r="A9" s="2123"/>
      <c r="B9" s="58"/>
      <c r="C9" s="2123"/>
      <c r="D9" s="298"/>
      <c r="E9" s="298" t="s">
        <v>22</v>
      </c>
      <c r="F9" s="2126"/>
      <c r="G9" s="298"/>
      <c r="H9" s="1601"/>
      <c r="I9" s="2128"/>
      <c r="J9" s="705" t="s">
        <v>190</v>
      </c>
      <c r="K9" s="133" t="s">
        <v>191</v>
      </c>
      <c r="L9" s="233" t="s">
        <v>192</v>
      </c>
      <c r="M9" s="133" t="s">
        <v>193</v>
      </c>
      <c r="N9" s="705" t="s">
        <v>190</v>
      </c>
      <c r="O9" s="933" t="s">
        <v>194</v>
      </c>
      <c r="P9" s="933" t="s">
        <v>195</v>
      </c>
      <c r="Q9" s="134" t="s">
        <v>196</v>
      </c>
      <c r="R9" s="857" t="s">
        <v>190</v>
      </c>
      <c r="S9" s="135" t="s">
        <v>197</v>
      </c>
      <c r="T9" s="137" t="s">
        <v>198</v>
      </c>
      <c r="U9" s="135" t="s">
        <v>199</v>
      </c>
      <c r="V9" s="709" t="s">
        <v>190</v>
      </c>
      <c r="W9" s="136" t="s">
        <v>200</v>
      </c>
      <c r="X9" s="137" t="s">
        <v>201</v>
      </c>
      <c r="Y9" s="134" t="s">
        <v>202</v>
      </c>
      <c r="Z9" s="2155"/>
      <c r="AA9" s="2157"/>
    </row>
    <row r="10" spans="1:29" ht="30" thickBot="1" x14ac:dyDescent="0.3">
      <c r="A10" s="561" t="s">
        <v>18</v>
      </c>
      <c r="B10" s="562" t="s">
        <v>272</v>
      </c>
      <c r="C10" s="563">
        <v>963</v>
      </c>
      <c r="D10" s="564" t="s">
        <v>32</v>
      </c>
      <c r="E10" s="564" t="s">
        <v>25</v>
      </c>
      <c r="F10" s="564" t="s">
        <v>380</v>
      </c>
      <c r="G10" s="564" t="s">
        <v>28</v>
      </c>
      <c r="H10" s="1602" t="s">
        <v>28</v>
      </c>
      <c r="I10" s="404">
        <f t="shared" ref="I10:AA10" si="0">I12+I20+I30+I83+I70+I98+I76</f>
        <v>2949334</v>
      </c>
      <c r="J10" s="404">
        <f t="shared" si="0"/>
        <v>551801.27</v>
      </c>
      <c r="K10" s="404">
        <f t="shared" si="0"/>
        <v>151277.82</v>
      </c>
      <c r="L10" s="404">
        <f t="shared" si="0"/>
        <v>73611.010000000009</v>
      </c>
      <c r="M10" s="404">
        <f t="shared" si="0"/>
        <v>326912.44</v>
      </c>
      <c r="N10" s="404">
        <f t="shared" si="0"/>
        <v>846640.63000000012</v>
      </c>
      <c r="O10" s="404">
        <f t="shared" si="0"/>
        <v>286227.03999999998</v>
      </c>
      <c r="P10" s="404">
        <f t="shared" si="0"/>
        <v>193630.91</v>
      </c>
      <c r="Q10" s="404">
        <f t="shared" si="0"/>
        <v>366782.68000000005</v>
      </c>
      <c r="R10" s="404">
        <f t="shared" si="0"/>
        <v>806673.10000000009</v>
      </c>
      <c r="S10" s="404">
        <f t="shared" si="0"/>
        <v>316140.93</v>
      </c>
      <c r="T10" s="404">
        <f t="shared" si="0"/>
        <v>232751.35</v>
      </c>
      <c r="U10" s="404">
        <f t="shared" si="0"/>
        <v>257780.82</v>
      </c>
      <c r="V10" s="404">
        <f t="shared" si="0"/>
        <v>744219</v>
      </c>
      <c r="W10" s="404">
        <f t="shared" si="0"/>
        <v>277123.95</v>
      </c>
      <c r="X10" s="404">
        <f t="shared" si="0"/>
        <v>230627.09</v>
      </c>
      <c r="Y10" s="404">
        <f t="shared" si="0"/>
        <v>236467.96</v>
      </c>
      <c r="Z10" s="404" t="e">
        <f t="shared" si="0"/>
        <v>#REF!</v>
      </c>
      <c r="AA10" s="404" t="e">
        <f t="shared" si="0"/>
        <v>#REF!</v>
      </c>
      <c r="AB10" s="764"/>
      <c r="AC10" s="764"/>
    </row>
    <row r="11" spans="1:29" ht="18.75" thickBot="1" x14ac:dyDescent="0.3">
      <c r="A11" s="637"/>
      <c r="B11" s="1711" t="s">
        <v>372</v>
      </c>
      <c r="C11" s="636"/>
      <c r="D11" s="639"/>
      <c r="E11" s="638"/>
      <c r="F11" s="639"/>
      <c r="G11" s="638"/>
      <c r="H11" s="1603"/>
      <c r="I11" s="405">
        <f t="shared" ref="I11:AA11" si="1">I12+I20+I30</f>
        <v>2779000</v>
      </c>
      <c r="J11" s="405">
        <f t="shared" si="1"/>
        <v>551801.27</v>
      </c>
      <c r="K11" s="405">
        <f t="shared" si="1"/>
        <v>151277.82</v>
      </c>
      <c r="L11" s="405">
        <f t="shared" si="1"/>
        <v>73611.010000000009</v>
      </c>
      <c r="M11" s="405">
        <f t="shared" si="1"/>
        <v>326912.44</v>
      </c>
      <c r="N11" s="1008">
        <f t="shared" si="1"/>
        <v>746840.63000000012</v>
      </c>
      <c r="O11" s="871">
        <f t="shared" si="1"/>
        <v>279630.44</v>
      </c>
      <c r="P11" s="871">
        <f t="shared" si="1"/>
        <v>157730.91</v>
      </c>
      <c r="Q11" s="405">
        <f t="shared" si="1"/>
        <v>309479.28000000003</v>
      </c>
      <c r="R11" s="858">
        <f t="shared" si="1"/>
        <v>758189.10000000009</v>
      </c>
      <c r="S11" s="905">
        <f t="shared" si="1"/>
        <v>308990.93</v>
      </c>
      <c r="T11" s="405">
        <f t="shared" si="1"/>
        <v>214117.35</v>
      </c>
      <c r="U11" s="405">
        <f t="shared" si="1"/>
        <v>235080.82</v>
      </c>
      <c r="V11" s="710">
        <f t="shared" si="1"/>
        <v>722169</v>
      </c>
      <c r="W11" s="405">
        <f t="shared" si="1"/>
        <v>267573.95</v>
      </c>
      <c r="X11" s="405">
        <f t="shared" si="1"/>
        <v>223127.09</v>
      </c>
      <c r="Y11" s="405">
        <f t="shared" si="1"/>
        <v>231467.96</v>
      </c>
      <c r="Z11" s="1071" t="e">
        <f t="shared" si="1"/>
        <v>#REF!</v>
      </c>
      <c r="AA11" s="1072" t="e">
        <f t="shared" si="1"/>
        <v>#REF!</v>
      </c>
      <c r="AB11" s="764"/>
      <c r="AC11" s="764"/>
    </row>
    <row r="12" spans="1:29" ht="12.75" customHeight="1" x14ac:dyDescent="0.25">
      <c r="A12" s="2162" t="s">
        <v>3</v>
      </c>
      <c r="B12" s="2160" t="s">
        <v>252</v>
      </c>
      <c r="C12" s="2146">
        <v>963</v>
      </c>
      <c r="D12" s="2158" t="s">
        <v>32</v>
      </c>
      <c r="E12" s="2142" t="s">
        <v>33</v>
      </c>
      <c r="F12" s="2142" t="s">
        <v>380</v>
      </c>
      <c r="G12" s="2142" t="s">
        <v>28</v>
      </c>
      <c r="H12" s="2148" t="s">
        <v>28</v>
      </c>
      <c r="I12" s="2150">
        <f t="shared" ref="I12:V12" si="2">I14</f>
        <v>695190</v>
      </c>
      <c r="J12" s="2109">
        <f t="shared" si="2"/>
        <v>134523.96</v>
      </c>
      <c r="K12" s="2144">
        <f t="shared" si="2"/>
        <v>48131</v>
      </c>
      <c r="L12" s="2109">
        <f t="shared" si="2"/>
        <v>3500</v>
      </c>
      <c r="M12" s="2105">
        <f t="shared" si="2"/>
        <v>82892.959999999992</v>
      </c>
      <c r="N12" s="2109">
        <f t="shared" si="2"/>
        <v>212248.04</v>
      </c>
      <c r="O12" s="2107">
        <f t="shared" si="2"/>
        <v>77421</v>
      </c>
      <c r="P12" s="2107">
        <f t="shared" si="2"/>
        <v>38711</v>
      </c>
      <c r="Q12" s="2109">
        <f t="shared" si="2"/>
        <v>96116.040000000008</v>
      </c>
      <c r="R12" s="2105">
        <f t="shared" si="2"/>
        <v>192969</v>
      </c>
      <c r="S12" s="2144">
        <f t="shared" si="2"/>
        <v>67979</v>
      </c>
      <c r="T12" s="2109">
        <f t="shared" si="2"/>
        <v>51449</v>
      </c>
      <c r="U12" s="2144">
        <f t="shared" si="2"/>
        <v>73541</v>
      </c>
      <c r="V12" s="2115">
        <f t="shared" si="2"/>
        <v>155449</v>
      </c>
      <c r="W12" s="2109">
        <f>W14</f>
        <v>57933</v>
      </c>
      <c r="X12" s="2109">
        <f>X14</f>
        <v>55381</v>
      </c>
      <c r="Y12" s="2109">
        <f>Y14</f>
        <v>42135</v>
      </c>
      <c r="Z12" s="2115" t="e">
        <f>Z14</f>
        <v>#REF!</v>
      </c>
      <c r="AA12" s="2109" t="e">
        <f>AA14</f>
        <v>#REF!</v>
      </c>
      <c r="AB12" s="764"/>
      <c r="AC12" s="764"/>
    </row>
    <row r="13" spans="1:29" ht="31.5" customHeight="1" thickBot="1" x14ac:dyDescent="0.3">
      <c r="A13" s="2163"/>
      <c r="B13" s="2161"/>
      <c r="C13" s="2147"/>
      <c r="D13" s="2159"/>
      <c r="E13" s="2143"/>
      <c r="F13" s="2143"/>
      <c r="G13" s="2143"/>
      <c r="H13" s="2149"/>
      <c r="I13" s="2151"/>
      <c r="J13" s="2110"/>
      <c r="K13" s="2145"/>
      <c r="L13" s="2110"/>
      <c r="M13" s="2106"/>
      <c r="N13" s="2110"/>
      <c r="O13" s="2108"/>
      <c r="P13" s="2108"/>
      <c r="Q13" s="2110"/>
      <c r="R13" s="2106"/>
      <c r="S13" s="2145"/>
      <c r="T13" s="2110"/>
      <c r="U13" s="2145"/>
      <c r="V13" s="2116"/>
      <c r="W13" s="2110"/>
      <c r="X13" s="2110"/>
      <c r="Y13" s="2110"/>
      <c r="Z13" s="2116"/>
      <c r="AA13" s="2110"/>
      <c r="AB13" s="764"/>
      <c r="AC13" s="764"/>
    </row>
    <row r="14" spans="1:29" ht="43.5" customHeight="1" thickBot="1" x14ac:dyDescent="0.3">
      <c r="A14" s="2163"/>
      <c r="B14" s="61" t="s">
        <v>251</v>
      </c>
      <c r="C14" s="62">
        <v>963</v>
      </c>
      <c r="D14" s="63" t="s">
        <v>32</v>
      </c>
      <c r="E14" s="64" t="s">
        <v>33</v>
      </c>
      <c r="F14" s="64" t="s">
        <v>381</v>
      </c>
      <c r="G14" s="64" t="s">
        <v>28</v>
      </c>
      <c r="H14" s="533" t="s">
        <v>28</v>
      </c>
      <c r="I14" s="1170">
        <f t="shared" ref="I14:AA14" si="3">I16</f>
        <v>695190</v>
      </c>
      <c r="J14" s="1170">
        <f t="shared" si="3"/>
        <v>134523.96</v>
      </c>
      <c r="K14" s="1171">
        <f t="shared" si="3"/>
        <v>48131</v>
      </c>
      <c r="L14" s="1172">
        <f t="shared" si="3"/>
        <v>3500</v>
      </c>
      <c r="M14" s="1173">
        <f t="shared" si="3"/>
        <v>82892.959999999992</v>
      </c>
      <c r="N14" s="1170">
        <f t="shared" si="3"/>
        <v>212248.04</v>
      </c>
      <c r="O14" s="1172">
        <f t="shared" si="3"/>
        <v>77421</v>
      </c>
      <c r="P14" s="1172">
        <f t="shared" si="3"/>
        <v>38711</v>
      </c>
      <c r="Q14" s="1172">
        <f t="shared" si="3"/>
        <v>96116.040000000008</v>
      </c>
      <c r="R14" s="1174">
        <f t="shared" si="3"/>
        <v>192969</v>
      </c>
      <c r="S14" s="1171">
        <f t="shared" si="3"/>
        <v>67979</v>
      </c>
      <c r="T14" s="1172">
        <f t="shared" si="3"/>
        <v>51449</v>
      </c>
      <c r="U14" s="1171">
        <f t="shared" si="3"/>
        <v>73541</v>
      </c>
      <c r="V14" s="1175">
        <f t="shared" si="3"/>
        <v>155449</v>
      </c>
      <c r="W14" s="1176">
        <f t="shared" si="3"/>
        <v>57933</v>
      </c>
      <c r="X14" s="1172">
        <f t="shared" si="3"/>
        <v>55381</v>
      </c>
      <c r="Y14" s="1172">
        <f t="shared" si="3"/>
        <v>42135</v>
      </c>
      <c r="Z14" s="1177" t="e">
        <f t="shared" si="3"/>
        <v>#REF!</v>
      </c>
      <c r="AA14" s="1178" t="e">
        <f t="shared" si="3"/>
        <v>#REF!</v>
      </c>
      <c r="AB14" s="764"/>
      <c r="AC14" s="764"/>
    </row>
    <row r="15" spans="1:29" ht="18.75" hidden="1" thickBot="1" x14ac:dyDescent="0.3">
      <c r="A15" s="2163"/>
      <c r="B15" s="65"/>
      <c r="C15" s="66"/>
      <c r="D15" s="67"/>
      <c r="E15" s="68"/>
      <c r="F15" s="68"/>
      <c r="G15" s="68"/>
      <c r="H15" s="1604"/>
      <c r="I15" s="1179"/>
      <c r="J15" s="1179"/>
      <c r="K15" s="1180"/>
      <c r="L15" s="1181"/>
      <c r="M15" s="1182"/>
      <c r="N15" s="1179"/>
      <c r="O15" s="1183"/>
      <c r="P15" s="1183"/>
      <c r="Q15" s="1181"/>
      <c r="R15" s="1184"/>
      <c r="S15" s="1180"/>
      <c r="T15" s="1181"/>
      <c r="U15" s="1180"/>
      <c r="V15" s="1185"/>
      <c r="W15" s="1186"/>
      <c r="X15" s="1187"/>
      <c r="Y15" s="1187"/>
      <c r="Z15" s="1057"/>
      <c r="AA15" s="1058"/>
      <c r="AB15" s="764"/>
      <c r="AC15" s="764"/>
    </row>
    <row r="16" spans="1:29" ht="42" customHeight="1" x14ac:dyDescent="0.25">
      <c r="A16" s="2163"/>
      <c r="B16" s="515" t="s">
        <v>273</v>
      </c>
      <c r="C16" s="69">
        <v>963</v>
      </c>
      <c r="D16" s="70" t="s">
        <v>32</v>
      </c>
      <c r="E16" s="71" t="s">
        <v>33</v>
      </c>
      <c r="F16" s="71" t="s">
        <v>382</v>
      </c>
      <c r="G16" s="72" t="s">
        <v>28</v>
      </c>
      <c r="H16" s="1605" t="s">
        <v>28</v>
      </c>
      <c r="I16" s="294">
        <f>I17+I18</f>
        <v>695190</v>
      </c>
      <c r="J16" s="294">
        <f t="shared" ref="J16:Y16" si="4">J17+J18</f>
        <v>134523.96</v>
      </c>
      <c r="K16" s="362">
        <f t="shared" si="4"/>
        <v>48131</v>
      </c>
      <c r="L16" s="362">
        <f t="shared" si="4"/>
        <v>3500</v>
      </c>
      <c r="M16" s="362">
        <f t="shared" si="4"/>
        <v>82892.959999999992</v>
      </c>
      <c r="N16" s="294">
        <f t="shared" si="4"/>
        <v>212248.04</v>
      </c>
      <c r="O16" s="362">
        <f t="shared" si="4"/>
        <v>77421</v>
      </c>
      <c r="P16" s="362">
        <f t="shared" si="4"/>
        <v>38711</v>
      </c>
      <c r="Q16" s="362">
        <f t="shared" si="4"/>
        <v>96116.040000000008</v>
      </c>
      <c r="R16" s="294">
        <f t="shared" si="4"/>
        <v>192969</v>
      </c>
      <c r="S16" s="362">
        <f t="shared" si="4"/>
        <v>67979</v>
      </c>
      <c r="T16" s="362">
        <f t="shared" si="4"/>
        <v>51449</v>
      </c>
      <c r="U16" s="362">
        <f t="shared" si="4"/>
        <v>73541</v>
      </c>
      <c r="V16" s="294">
        <f t="shared" si="4"/>
        <v>155449</v>
      </c>
      <c r="W16" s="362">
        <f t="shared" si="4"/>
        <v>57933</v>
      </c>
      <c r="X16" s="362">
        <f t="shared" si="4"/>
        <v>55381</v>
      </c>
      <c r="Y16" s="362">
        <f t="shared" si="4"/>
        <v>42135</v>
      </c>
      <c r="Z16" s="1188" t="e">
        <f>#REF!</f>
        <v>#REF!</v>
      </c>
      <c r="AA16" s="1063" t="e">
        <f>#REF!</f>
        <v>#REF!</v>
      </c>
      <c r="AB16" s="764"/>
      <c r="AC16" s="764"/>
    </row>
    <row r="17" spans="1:29" ht="43.5" customHeight="1" x14ac:dyDescent="0.25">
      <c r="A17" s="2163"/>
      <c r="B17" s="1592" t="s">
        <v>250</v>
      </c>
      <c r="C17" s="891">
        <v>963</v>
      </c>
      <c r="D17" s="182" t="s">
        <v>32</v>
      </c>
      <c r="E17" s="152" t="s">
        <v>33</v>
      </c>
      <c r="F17" s="138" t="s">
        <v>382</v>
      </c>
      <c r="G17" s="1747">
        <v>121</v>
      </c>
      <c r="H17" s="1606">
        <v>211</v>
      </c>
      <c r="I17" s="1725">
        <f>J17+N17+R17+V17</f>
        <v>533940</v>
      </c>
      <c r="J17" s="1043">
        <f>K17+L17+M17</f>
        <v>70428</v>
      </c>
      <c r="K17" s="1829">
        <v>48131</v>
      </c>
      <c r="L17" s="1831">
        <v>0</v>
      </c>
      <c r="M17" s="1901">
        <v>22297</v>
      </c>
      <c r="N17" s="1043">
        <f>O17+P17+Q17</f>
        <v>194394</v>
      </c>
      <c r="O17" s="1912">
        <v>77421</v>
      </c>
      <c r="P17" s="1831">
        <v>38711</v>
      </c>
      <c r="Q17" s="1203">
        <v>78262</v>
      </c>
      <c r="R17" s="1305">
        <f>S17+T17+U17</f>
        <v>139269</v>
      </c>
      <c r="S17" s="1431">
        <v>50279</v>
      </c>
      <c r="T17" s="621">
        <v>44495</v>
      </c>
      <c r="U17" s="1203">
        <v>44495</v>
      </c>
      <c r="V17" s="1043">
        <f>W17+X17+Y17</f>
        <v>129849</v>
      </c>
      <c r="W17" s="1431">
        <v>44495</v>
      </c>
      <c r="X17" s="621">
        <v>44495</v>
      </c>
      <c r="Y17" s="1203">
        <v>40859</v>
      </c>
      <c r="Z17" s="1057"/>
      <c r="AA17" s="1058"/>
      <c r="AB17" s="764"/>
      <c r="AC17" s="764"/>
    </row>
    <row r="18" spans="1:29" ht="74.25" customHeight="1" thickBot="1" x14ac:dyDescent="0.3">
      <c r="A18" s="2164"/>
      <c r="B18" s="796" t="s">
        <v>398</v>
      </c>
      <c r="C18" s="517">
        <v>963</v>
      </c>
      <c r="D18" s="488" t="s">
        <v>32</v>
      </c>
      <c r="E18" s="138" t="s">
        <v>33</v>
      </c>
      <c r="F18" s="138" t="s">
        <v>382</v>
      </c>
      <c r="G18" s="1748">
        <v>129</v>
      </c>
      <c r="H18" s="1607">
        <v>213</v>
      </c>
      <c r="I18" s="1726">
        <f>J18+N18+R18+V18</f>
        <v>161250</v>
      </c>
      <c r="J18" s="1550">
        <f>K18+L18+M18</f>
        <v>64095.96</v>
      </c>
      <c r="K18" s="1830">
        <v>0</v>
      </c>
      <c r="L18" s="1503">
        <v>3500</v>
      </c>
      <c r="M18" s="1504">
        <v>60595.96</v>
      </c>
      <c r="N18" s="1550">
        <f>O18+P18+Q18</f>
        <v>17854.04</v>
      </c>
      <c r="O18" s="1913">
        <v>0</v>
      </c>
      <c r="P18" s="1503">
        <v>0</v>
      </c>
      <c r="Q18" s="910">
        <v>17854.04</v>
      </c>
      <c r="R18" s="1551">
        <f>S18+T18+U18</f>
        <v>53700</v>
      </c>
      <c r="S18" s="740">
        <v>17700</v>
      </c>
      <c r="T18" s="722">
        <v>6954</v>
      </c>
      <c r="U18" s="910">
        <v>29046</v>
      </c>
      <c r="V18" s="1550">
        <f>W18+X18+Y18</f>
        <v>25600</v>
      </c>
      <c r="W18" s="740">
        <v>13438</v>
      </c>
      <c r="X18" s="722">
        <v>10886</v>
      </c>
      <c r="Y18" s="910">
        <v>1276</v>
      </c>
      <c r="Z18" s="1059"/>
      <c r="AA18" s="1060"/>
      <c r="AB18" s="764"/>
      <c r="AC18" s="764"/>
    </row>
    <row r="19" spans="1:29" ht="3" customHeight="1" thickBot="1" x14ac:dyDescent="0.3">
      <c r="A19" s="91"/>
      <c r="B19" s="183"/>
      <c r="C19" s="221"/>
      <c r="D19" s="92"/>
      <c r="E19" s="93"/>
      <c r="F19" s="94"/>
      <c r="G19" s="93"/>
      <c r="H19" s="95"/>
      <c r="I19" s="371"/>
      <c r="J19" s="407"/>
      <c r="K19" s="371"/>
      <c r="L19" s="371"/>
      <c r="M19" s="371"/>
      <c r="N19" s="407"/>
      <c r="O19" s="371"/>
      <c r="P19" s="371"/>
      <c r="Q19" s="371"/>
      <c r="R19" s="408"/>
      <c r="S19" s="373"/>
      <c r="T19" s="371"/>
      <c r="U19" s="372"/>
      <c r="V19" s="409"/>
      <c r="W19" s="371"/>
      <c r="X19" s="372"/>
      <c r="Y19" s="371"/>
      <c r="Z19" s="985"/>
      <c r="AA19" s="988"/>
      <c r="AB19" s="764"/>
      <c r="AC19" s="764"/>
    </row>
    <row r="20" spans="1:29" ht="56.25" customHeight="1" thickBot="1" x14ac:dyDescent="0.3">
      <c r="A20" s="2097" t="s">
        <v>50</v>
      </c>
      <c r="B20" s="483" t="s">
        <v>268</v>
      </c>
      <c r="C20" s="96">
        <v>961</v>
      </c>
      <c r="D20" s="97" t="s">
        <v>32</v>
      </c>
      <c r="E20" s="98" t="s">
        <v>24</v>
      </c>
      <c r="F20" s="98" t="s">
        <v>380</v>
      </c>
      <c r="G20" s="98" t="s">
        <v>28</v>
      </c>
      <c r="H20" s="1608" t="s">
        <v>28</v>
      </c>
      <c r="I20" s="1107">
        <f>I21</f>
        <v>419348</v>
      </c>
      <c r="J20" s="99">
        <f t="shared" ref="J20:AA20" si="5">J21</f>
        <v>70661.14</v>
      </c>
      <c r="K20" s="99">
        <f t="shared" si="5"/>
        <v>28351</v>
      </c>
      <c r="L20" s="99">
        <f t="shared" si="5"/>
        <v>19153</v>
      </c>
      <c r="M20" s="99">
        <f t="shared" si="5"/>
        <v>23157.14</v>
      </c>
      <c r="N20" s="99">
        <f t="shared" si="5"/>
        <v>140117.59000000003</v>
      </c>
      <c r="O20" s="99">
        <f t="shared" si="5"/>
        <v>65541.72</v>
      </c>
      <c r="P20" s="99">
        <f t="shared" si="5"/>
        <v>49032.01</v>
      </c>
      <c r="Q20" s="99">
        <f t="shared" si="5"/>
        <v>25543.86</v>
      </c>
      <c r="R20" s="236">
        <f t="shared" si="5"/>
        <v>99692.900000000009</v>
      </c>
      <c r="S20" s="236">
        <f t="shared" si="5"/>
        <v>34441.99</v>
      </c>
      <c r="T20" s="99">
        <f t="shared" si="5"/>
        <v>38342.910000000003</v>
      </c>
      <c r="U20" s="99">
        <f t="shared" si="5"/>
        <v>26908</v>
      </c>
      <c r="V20" s="100">
        <f t="shared" si="5"/>
        <v>108876.37</v>
      </c>
      <c r="W20" s="99">
        <f t="shared" si="5"/>
        <v>38986.370000000003</v>
      </c>
      <c r="X20" s="99">
        <f t="shared" si="5"/>
        <v>34945</v>
      </c>
      <c r="Y20" s="99">
        <f t="shared" si="5"/>
        <v>34945</v>
      </c>
      <c r="Z20" s="100" t="e">
        <f t="shared" si="5"/>
        <v>#REF!</v>
      </c>
      <c r="AA20" s="99" t="e">
        <f t="shared" si="5"/>
        <v>#REF!</v>
      </c>
      <c r="AB20" s="764"/>
      <c r="AC20" s="764"/>
    </row>
    <row r="21" spans="1:29" ht="42" customHeight="1" thickBot="1" x14ac:dyDescent="0.3">
      <c r="A21" s="2098"/>
      <c r="B21" s="518" t="s">
        <v>251</v>
      </c>
      <c r="C21" s="62">
        <v>961</v>
      </c>
      <c r="D21" s="63" t="s">
        <v>32</v>
      </c>
      <c r="E21" s="64" t="s">
        <v>24</v>
      </c>
      <c r="F21" s="64" t="s">
        <v>381</v>
      </c>
      <c r="G21" s="64" t="s">
        <v>28</v>
      </c>
      <c r="H21" s="533" t="s">
        <v>28</v>
      </c>
      <c r="I21" s="1166">
        <f>I22</f>
        <v>419348</v>
      </c>
      <c r="J21" s="1166">
        <f t="shared" ref="J21:AA21" si="6">J22</f>
        <v>70661.14</v>
      </c>
      <c r="K21" s="381">
        <f t="shared" si="6"/>
        <v>28351</v>
      </c>
      <c r="L21" s="381">
        <f t="shared" si="6"/>
        <v>19153</v>
      </c>
      <c r="M21" s="381">
        <f t="shared" si="6"/>
        <v>23157.14</v>
      </c>
      <c r="N21" s="1166">
        <f t="shared" si="6"/>
        <v>140117.59000000003</v>
      </c>
      <c r="O21" s="1212">
        <f t="shared" si="6"/>
        <v>65541.72</v>
      </c>
      <c r="P21" s="1212">
        <f t="shared" si="6"/>
        <v>49032.01</v>
      </c>
      <c r="Q21" s="381">
        <f t="shared" si="6"/>
        <v>25543.86</v>
      </c>
      <c r="R21" s="1168">
        <f t="shared" si="6"/>
        <v>99692.900000000009</v>
      </c>
      <c r="S21" s="384">
        <f t="shared" si="6"/>
        <v>34441.99</v>
      </c>
      <c r="T21" s="381">
        <f t="shared" si="6"/>
        <v>38342.910000000003</v>
      </c>
      <c r="U21" s="381">
        <f t="shared" si="6"/>
        <v>26908</v>
      </c>
      <c r="V21" s="1169">
        <f t="shared" si="6"/>
        <v>108876.37</v>
      </c>
      <c r="W21" s="381">
        <f t="shared" si="6"/>
        <v>38986.370000000003</v>
      </c>
      <c r="X21" s="381">
        <f t="shared" si="6"/>
        <v>34945</v>
      </c>
      <c r="Y21" s="381">
        <f t="shared" si="6"/>
        <v>34945</v>
      </c>
      <c r="Z21" s="1213" t="e">
        <f t="shared" si="6"/>
        <v>#REF!</v>
      </c>
      <c r="AA21" s="1214" t="e">
        <f t="shared" si="6"/>
        <v>#REF!</v>
      </c>
      <c r="AB21" s="764"/>
      <c r="AC21" s="764"/>
    </row>
    <row r="22" spans="1:29" ht="54" x14ac:dyDescent="0.25">
      <c r="A22" s="2098"/>
      <c r="B22" s="1593" t="s">
        <v>274</v>
      </c>
      <c r="C22" s="101">
        <v>961</v>
      </c>
      <c r="D22" s="70" t="s">
        <v>32</v>
      </c>
      <c r="E22" s="71" t="s">
        <v>24</v>
      </c>
      <c r="F22" s="71" t="s">
        <v>383</v>
      </c>
      <c r="G22" s="71" t="s">
        <v>28</v>
      </c>
      <c r="H22" s="1609" t="s">
        <v>28</v>
      </c>
      <c r="I22" s="294">
        <f>I25+I27+I28</f>
        <v>419348</v>
      </c>
      <c r="J22" s="294">
        <f t="shared" ref="J22:Y22" si="7">J25+J27+J28</f>
        <v>70661.14</v>
      </c>
      <c r="K22" s="362">
        <f t="shared" si="7"/>
        <v>28351</v>
      </c>
      <c r="L22" s="362">
        <f t="shared" si="7"/>
        <v>19153</v>
      </c>
      <c r="M22" s="362">
        <f t="shared" si="7"/>
        <v>23157.14</v>
      </c>
      <c r="N22" s="294">
        <f t="shared" si="7"/>
        <v>140117.59000000003</v>
      </c>
      <c r="O22" s="362">
        <f t="shared" si="7"/>
        <v>65541.72</v>
      </c>
      <c r="P22" s="362">
        <f t="shared" si="7"/>
        <v>49032.01</v>
      </c>
      <c r="Q22" s="362">
        <f t="shared" si="7"/>
        <v>25543.86</v>
      </c>
      <c r="R22" s="294">
        <f t="shared" si="7"/>
        <v>99692.900000000009</v>
      </c>
      <c r="S22" s="362">
        <f t="shared" si="7"/>
        <v>34441.99</v>
      </c>
      <c r="T22" s="362">
        <f t="shared" si="7"/>
        <v>38342.910000000003</v>
      </c>
      <c r="U22" s="362">
        <f t="shared" si="7"/>
        <v>26908</v>
      </c>
      <c r="V22" s="294">
        <f t="shared" si="7"/>
        <v>108876.37</v>
      </c>
      <c r="W22" s="362">
        <f t="shared" si="7"/>
        <v>38986.370000000003</v>
      </c>
      <c r="X22" s="362">
        <f t="shared" si="7"/>
        <v>34945</v>
      </c>
      <c r="Y22" s="362">
        <f t="shared" si="7"/>
        <v>34945</v>
      </c>
      <c r="Z22" s="1188" t="e">
        <f>#REF!</f>
        <v>#REF!</v>
      </c>
      <c r="AA22" s="1063" t="e">
        <f>#REF!</f>
        <v>#REF!</v>
      </c>
      <c r="AB22" s="764"/>
      <c r="AC22" s="764"/>
    </row>
    <row r="23" spans="1:29" ht="18" hidden="1" x14ac:dyDescent="0.25">
      <c r="A23" s="2098"/>
      <c r="B23" s="79" t="s">
        <v>51</v>
      </c>
      <c r="C23" s="103">
        <v>961</v>
      </c>
      <c r="D23" s="77" t="s">
        <v>32</v>
      </c>
      <c r="E23" s="78" t="s">
        <v>24</v>
      </c>
      <c r="F23" s="138" t="s">
        <v>383</v>
      </c>
      <c r="G23" s="78" t="s">
        <v>180</v>
      </c>
      <c r="H23" s="1610">
        <v>200</v>
      </c>
      <c r="I23" s="1205">
        <f>I24+I28</f>
        <v>419348</v>
      </c>
      <c r="J23" s="1215">
        <f>J24+J28</f>
        <v>70661.14</v>
      </c>
      <c r="K23" s="104"/>
      <c r="L23" s="234"/>
      <c r="M23" s="104"/>
      <c r="N23" s="1205">
        <f>N24+N28</f>
        <v>140117.59000000003</v>
      </c>
      <c r="O23" s="104"/>
      <c r="P23" s="104"/>
      <c r="Q23" s="104"/>
      <c r="R23" s="1216">
        <f>R24+R28</f>
        <v>99692.900000000009</v>
      </c>
      <c r="S23" s="305"/>
      <c r="T23" s="234"/>
      <c r="U23" s="321"/>
      <c r="V23" s="1215">
        <f>V24+V28</f>
        <v>108876.37</v>
      </c>
      <c r="W23" s="104"/>
      <c r="X23" s="305"/>
      <c r="Y23" s="104"/>
      <c r="Z23" s="1057"/>
      <c r="AA23" s="1058"/>
      <c r="AB23" s="764"/>
      <c r="AC23" s="764"/>
    </row>
    <row r="24" spans="1:29" ht="29.25" hidden="1" x14ac:dyDescent="0.25">
      <c r="A24" s="2098"/>
      <c r="B24" s="42" t="s">
        <v>179</v>
      </c>
      <c r="C24" s="103">
        <v>961</v>
      </c>
      <c r="D24" s="77" t="s">
        <v>32</v>
      </c>
      <c r="E24" s="78" t="s">
        <v>24</v>
      </c>
      <c r="F24" s="138" t="s">
        <v>383</v>
      </c>
      <c r="G24" s="78" t="s">
        <v>180</v>
      </c>
      <c r="H24" s="1610">
        <v>210</v>
      </c>
      <c r="I24" s="1205">
        <f>I25+I26+I27</f>
        <v>419338</v>
      </c>
      <c r="J24" s="1215">
        <f>J25+J26+J27</f>
        <v>70661.14</v>
      </c>
      <c r="K24" s="104"/>
      <c r="L24" s="234"/>
      <c r="M24" s="104"/>
      <c r="N24" s="1205">
        <f>N25+N26+N27</f>
        <v>140109.58000000002</v>
      </c>
      <c r="O24" s="104"/>
      <c r="P24" s="104"/>
      <c r="Q24" s="104"/>
      <c r="R24" s="1216">
        <f>R25+R26+R27</f>
        <v>99690.91</v>
      </c>
      <c r="S24" s="305"/>
      <c r="T24" s="234"/>
      <c r="U24" s="321"/>
      <c r="V24" s="1215">
        <f>V25+V26+V27</f>
        <v>108876.37</v>
      </c>
      <c r="W24" s="104"/>
      <c r="X24" s="305"/>
      <c r="Y24" s="104"/>
      <c r="Z24" s="1057"/>
      <c r="AA24" s="1058"/>
      <c r="AB24" s="764"/>
      <c r="AC24" s="764"/>
    </row>
    <row r="25" spans="1:29" ht="40.5" x14ac:dyDescent="0.25">
      <c r="A25" s="2098"/>
      <c r="B25" s="1594" t="s">
        <v>250</v>
      </c>
      <c r="C25" s="1042">
        <v>961</v>
      </c>
      <c r="D25" s="488" t="s">
        <v>32</v>
      </c>
      <c r="E25" s="138" t="s">
        <v>24</v>
      </c>
      <c r="F25" s="138" t="s">
        <v>383</v>
      </c>
      <c r="G25" s="1749" t="s">
        <v>180</v>
      </c>
      <c r="H25" s="1606">
        <v>211</v>
      </c>
      <c r="I25" s="1725">
        <f>J25+N25+R25+V25</f>
        <v>322080</v>
      </c>
      <c r="J25" s="1334">
        <f>K25+L25+M25</f>
        <v>51147.57</v>
      </c>
      <c r="K25" s="1831">
        <v>28351</v>
      </c>
      <c r="L25" s="1831">
        <v>2000</v>
      </c>
      <c r="M25" s="1831">
        <v>20796.57</v>
      </c>
      <c r="N25" s="1043">
        <f>O25+P25+Q25</f>
        <v>109892.43000000001</v>
      </c>
      <c r="O25" s="1831">
        <v>47414.57</v>
      </c>
      <c r="P25" s="1831">
        <v>48024</v>
      </c>
      <c r="Q25" s="621">
        <v>14453.86</v>
      </c>
      <c r="R25" s="1305">
        <f>S25+T25+U25</f>
        <v>80520</v>
      </c>
      <c r="S25" s="621">
        <v>26840</v>
      </c>
      <c r="T25" s="621">
        <v>26840</v>
      </c>
      <c r="U25" s="621">
        <v>26840</v>
      </c>
      <c r="V25" s="1334">
        <f>W25+X25+Y25</f>
        <v>80520</v>
      </c>
      <c r="W25" s="621">
        <v>26840</v>
      </c>
      <c r="X25" s="621">
        <v>26840</v>
      </c>
      <c r="Y25" s="621">
        <v>26840</v>
      </c>
      <c r="Z25" s="1057"/>
      <c r="AA25" s="1058"/>
      <c r="AB25" s="764"/>
      <c r="AC25" s="764"/>
    </row>
    <row r="26" spans="1:29" ht="12.75" hidden="1" customHeight="1" x14ac:dyDescent="0.25">
      <c r="A26" s="2098"/>
      <c r="B26" s="83" t="s">
        <v>6</v>
      </c>
      <c r="C26" s="1042"/>
      <c r="D26" s="488" t="s">
        <v>32</v>
      </c>
      <c r="E26" s="138" t="s">
        <v>24</v>
      </c>
      <c r="F26" s="138" t="s">
        <v>383</v>
      </c>
      <c r="G26" s="1749" t="s">
        <v>70</v>
      </c>
      <c r="H26" s="1606">
        <v>212</v>
      </c>
      <c r="I26" s="1727">
        <f>J26+N26+R26+V26</f>
        <v>0</v>
      </c>
      <c r="J26" s="1334"/>
      <c r="K26" s="621"/>
      <c r="L26" s="1431"/>
      <c r="M26" s="621"/>
      <c r="N26" s="1043"/>
      <c r="O26" s="621"/>
      <c r="P26" s="621"/>
      <c r="Q26" s="621"/>
      <c r="R26" s="1305"/>
      <c r="S26" s="1203"/>
      <c r="T26" s="1431"/>
      <c r="U26" s="981"/>
      <c r="V26" s="1334"/>
      <c r="W26" s="621"/>
      <c r="X26" s="1203"/>
      <c r="Y26" s="621"/>
      <c r="Z26" s="1057"/>
      <c r="AA26" s="1058"/>
      <c r="AB26" s="764"/>
      <c r="AC26" s="764"/>
    </row>
    <row r="27" spans="1:29" ht="75.75" thickBot="1" x14ac:dyDescent="0.3">
      <c r="A27" s="2098"/>
      <c r="B27" s="796" t="s">
        <v>398</v>
      </c>
      <c r="C27" s="716">
        <v>961</v>
      </c>
      <c r="D27" s="719" t="s">
        <v>32</v>
      </c>
      <c r="E27" s="720" t="s">
        <v>24</v>
      </c>
      <c r="F27" s="720" t="s">
        <v>383</v>
      </c>
      <c r="G27" s="1750" t="s">
        <v>399</v>
      </c>
      <c r="H27" s="1607">
        <v>213</v>
      </c>
      <c r="I27" s="1728">
        <f>J27+N27+R27+V27</f>
        <v>97258</v>
      </c>
      <c r="J27" s="1552">
        <f>K27+L27+M27</f>
        <v>19513.57</v>
      </c>
      <c r="K27" s="1503">
        <v>0</v>
      </c>
      <c r="L27" s="1830">
        <v>17153</v>
      </c>
      <c r="M27" s="1503">
        <v>2360.5700000000002</v>
      </c>
      <c r="N27" s="1550">
        <f>O27+P27+Q27</f>
        <v>30217.15</v>
      </c>
      <c r="O27" s="1503">
        <v>18127.150000000001</v>
      </c>
      <c r="P27" s="1913">
        <v>1000</v>
      </c>
      <c r="Q27" s="722">
        <v>11090</v>
      </c>
      <c r="R27" s="1551">
        <f>S27+T27+U27</f>
        <v>19170.91</v>
      </c>
      <c r="S27" s="722">
        <v>7600</v>
      </c>
      <c r="T27" s="740">
        <v>11502.91</v>
      </c>
      <c r="U27" s="722">
        <v>68</v>
      </c>
      <c r="V27" s="1552">
        <f>W27+X27+Y27</f>
        <v>28356.370000000003</v>
      </c>
      <c r="W27" s="722">
        <v>12146.37</v>
      </c>
      <c r="X27" s="740">
        <v>8105</v>
      </c>
      <c r="Y27" s="722">
        <v>8105</v>
      </c>
      <c r="Z27" s="1218"/>
      <c r="AA27" s="1219"/>
      <c r="AB27" s="764"/>
      <c r="AC27" s="764"/>
    </row>
    <row r="28" spans="1:29" ht="33" customHeight="1" thickBot="1" x14ac:dyDescent="0.3">
      <c r="A28" s="2099"/>
      <c r="B28" s="763" t="s">
        <v>183</v>
      </c>
      <c r="C28" s="517">
        <v>961</v>
      </c>
      <c r="D28" s="488" t="s">
        <v>32</v>
      </c>
      <c r="E28" s="138" t="s">
        <v>24</v>
      </c>
      <c r="F28" s="138" t="s">
        <v>383</v>
      </c>
      <c r="G28" s="1749" t="s">
        <v>184</v>
      </c>
      <c r="H28" s="1611">
        <v>290</v>
      </c>
      <c r="I28" s="1550">
        <f>J28+N28+R28+V28</f>
        <v>10</v>
      </c>
      <c r="J28" s="1560">
        <f>K28+L28+M28</f>
        <v>0</v>
      </c>
      <c r="K28" s="1832">
        <v>0</v>
      </c>
      <c r="L28" s="1561">
        <v>0</v>
      </c>
      <c r="M28" s="1309">
        <v>0</v>
      </c>
      <c r="N28" s="738">
        <f>O28+P28+Q28</f>
        <v>8.01</v>
      </c>
      <c r="O28" s="987">
        <v>0</v>
      </c>
      <c r="P28" s="1954">
        <v>8.01</v>
      </c>
      <c r="Q28" s="1309">
        <v>0</v>
      </c>
      <c r="R28" s="862">
        <f>S28+T28+U28</f>
        <v>1.99</v>
      </c>
      <c r="S28" s="1565">
        <v>1.99</v>
      </c>
      <c r="T28" s="1561">
        <v>0</v>
      </c>
      <c r="U28" s="1501">
        <v>0</v>
      </c>
      <c r="V28" s="1558">
        <f>W28+X28+Y28</f>
        <v>0</v>
      </c>
      <c r="W28" s="1309"/>
      <c r="X28" s="1561"/>
      <c r="Y28" s="1309"/>
      <c r="Z28" s="990"/>
      <c r="AA28" s="991"/>
      <c r="AB28" s="764"/>
      <c r="AC28" s="764"/>
    </row>
    <row r="29" spans="1:29" ht="3" customHeight="1" thickBot="1" x14ac:dyDescent="0.3">
      <c r="A29" s="91"/>
      <c r="B29" s="484"/>
      <c r="C29" s="107"/>
      <c r="D29" s="108"/>
      <c r="E29" s="109"/>
      <c r="F29" s="110"/>
      <c r="G29" s="109"/>
      <c r="H29" s="1612"/>
      <c r="I29" s="379"/>
      <c r="J29" s="1223"/>
      <c r="K29" s="379"/>
      <c r="L29" s="379"/>
      <c r="M29" s="379"/>
      <c r="N29" s="1223"/>
      <c r="O29" s="371"/>
      <c r="P29" s="371"/>
      <c r="Q29" s="379"/>
      <c r="R29" s="860"/>
      <c r="S29" s="907"/>
      <c r="T29" s="379"/>
      <c r="U29" s="380"/>
      <c r="V29" s="644"/>
      <c r="W29" s="379"/>
      <c r="X29" s="380"/>
      <c r="Y29" s="379"/>
      <c r="Z29" s="985"/>
      <c r="AA29" s="988"/>
      <c r="AB29" s="764"/>
      <c r="AC29" s="764"/>
    </row>
    <row r="30" spans="1:29" ht="68.25" customHeight="1" thickBot="1" x14ac:dyDescent="0.3">
      <c r="A30" s="2093" t="s">
        <v>97</v>
      </c>
      <c r="B30" s="516" t="s">
        <v>263</v>
      </c>
      <c r="C30" s="111">
        <v>963</v>
      </c>
      <c r="D30" s="59" t="s">
        <v>32</v>
      </c>
      <c r="E30" s="60" t="s">
        <v>29</v>
      </c>
      <c r="F30" s="98" t="s">
        <v>380</v>
      </c>
      <c r="G30" s="60" t="s">
        <v>28</v>
      </c>
      <c r="H30" s="1608" t="s">
        <v>28</v>
      </c>
      <c r="I30" s="1166">
        <f>I31</f>
        <v>1664462</v>
      </c>
      <c r="J30" s="1169">
        <f t="shared" ref="J30:Z31" si="8">J31</f>
        <v>346616.17</v>
      </c>
      <c r="K30" s="1166">
        <f t="shared" si="8"/>
        <v>74795.820000000007</v>
      </c>
      <c r="L30" s="1167">
        <f t="shared" si="8"/>
        <v>50958.01</v>
      </c>
      <c r="M30" s="1166">
        <f t="shared" si="8"/>
        <v>220862.34</v>
      </c>
      <c r="N30" s="1166">
        <f t="shared" si="8"/>
        <v>394475.00000000006</v>
      </c>
      <c r="O30" s="99">
        <f t="shared" si="8"/>
        <v>136667.72</v>
      </c>
      <c r="P30" s="99">
        <f t="shared" si="8"/>
        <v>69987.899999999994</v>
      </c>
      <c r="Q30" s="1166">
        <f t="shared" si="8"/>
        <v>187819.38</v>
      </c>
      <c r="R30" s="1168">
        <f t="shared" si="8"/>
        <v>465527.2</v>
      </c>
      <c r="S30" s="1168">
        <f t="shared" si="8"/>
        <v>206569.94</v>
      </c>
      <c r="T30" s="1167">
        <f t="shared" si="8"/>
        <v>124325.44</v>
      </c>
      <c r="U30" s="1169">
        <f t="shared" si="8"/>
        <v>134631.82</v>
      </c>
      <c r="V30" s="1169">
        <f t="shared" si="8"/>
        <v>457843.63000000006</v>
      </c>
      <c r="W30" s="1166">
        <f t="shared" si="8"/>
        <v>170654.58000000002</v>
      </c>
      <c r="X30" s="1166">
        <f t="shared" si="8"/>
        <v>132801.09</v>
      </c>
      <c r="Y30" s="1166">
        <f t="shared" si="8"/>
        <v>154387.96</v>
      </c>
      <c r="Z30" s="1169">
        <f t="shared" si="8"/>
        <v>0</v>
      </c>
      <c r="AA30" s="1166">
        <f>AA31</f>
        <v>0</v>
      </c>
      <c r="AB30" s="764"/>
      <c r="AC30" s="764"/>
    </row>
    <row r="31" spans="1:29" ht="42.75" customHeight="1" thickBot="1" x14ac:dyDescent="0.3">
      <c r="A31" s="2088"/>
      <c r="B31" s="45" t="s">
        <v>251</v>
      </c>
      <c r="C31" s="112">
        <v>963</v>
      </c>
      <c r="D31" s="113" t="s">
        <v>32</v>
      </c>
      <c r="E31" s="114" t="s">
        <v>29</v>
      </c>
      <c r="F31" s="339" t="s">
        <v>381</v>
      </c>
      <c r="G31" s="114" t="s">
        <v>28</v>
      </c>
      <c r="H31" s="1613" t="s">
        <v>28</v>
      </c>
      <c r="I31" s="1166">
        <f>I32</f>
        <v>1664462</v>
      </c>
      <c r="J31" s="1166">
        <f t="shared" si="8"/>
        <v>346616.17</v>
      </c>
      <c r="K31" s="381">
        <f t="shared" si="8"/>
        <v>74795.820000000007</v>
      </c>
      <c r="L31" s="381">
        <f t="shared" si="8"/>
        <v>50958.01</v>
      </c>
      <c r="M31" s="381">
        <f t="shared" si="8"/>
        <v>220862.34</v>
      </c>
      <c r="N31" s="1166">
        <f t="shared" si="8"/>
        <v>394475.00000000006</v>
      </c>
      <c r="O31" s="1212">
        <f t="shared" si="8"/>
        <v>136667.72</v>
      </c>
      <c r="P31" s="1212">
        <f t="shared" si="8"/>
        <v>69987.899999999994</v>
      </c>
      <c r="Q31" s="381">
        <f t="shared" si="8"/>
        <v>187819.38</v>
      </c>
      <c r="R31" s="1168">
        <f t="shared" si="8"/>
        <v>465527.2</v>
      </c>
      <c r="S31" s="384">
        <f t="shared" si="8"/>
        <v>206569.94</v>
      </c>
      <c r="T31" s="381">
        <f t="shared" si="8"/>
        <v>124325.44</v>
      </c>
      <c r="U31" s="381">
        <f t="shared" si="8"/>
        <v>134631.82</v>
      </c>
      <c r="V31" s="1169">
        <f t="shared" si="8"/>
        <v>457843.63000000006</v>
      </c>
      <c r="W31" s="381">
        <f t="shared" si="8"/>
        <v>170654.58000000002</v>
      </c>
      <c r="X31" s="381">
        <f t="shared" si="8"/>
        <v>132801.09</v>
      </c>
      <c r="Y31" s="381">
        <f t="shared" si="8"/>
        <v>154387.96</v>
      </c>
      <c r="Z31" s="1213">
        <f t="shared" si="8"/>
        <v>0</v>
      </c>
      <c r="AA31" s="1214">
        <f>AA32</f>
        <v>0</v>
      </c>
      <c r="AB31" s="764"/>
      <c r="AC31" s="764"/>
    </row>
    <row r="32" spans="1:29" ht="32.25" customHeight="1" thickBot="1" x14ac:dyDescent="0.3">
      <c r="A32" s="2088"/>
      <c r="B32" s="1595" t="s">
        <v>275</v>
      </c>
      <c r="C32" s="829">
        <v>963</v>
      </c>
      <c r="D32" s="826" t="s">
        <v>32</v>
      </c>
      <c r="E32" s="827" t="s">
        <v>29</v>
      </c>
      <c r="F32" s="827" t="s">
        <v>384</v>
      </c>
      <c r="G32" s="827" t="s">
        <v>28</v>
      </c>
      <c r="H32" s="1608" t="s">
        <v>28</v>
      </c>
      <c r="I32" s="534">
        <f>I33+I34+I38+I39+I49+I60+I63+I66</f>
        <v>1664462</v>
      </c>
      <c r="J32" s="534">
        <f t="shared" ref="J32:AA32" si="9">J33+J34+J38+J39+J49+J60+J63+J66</f>
        <v>346616.17</v>
      </c>
      <c r="K32" s="534">
        <f t="shared" si="9"/>
        <v>74795.820000000007</v>
      </c>
      <c r="L32" s="534">
        <f t="shared" si="9"/>
        <v>50958.01</v>
      </c>
      <c r="M32" s="534">
        <f t="shared" si="9"/>
        <v>220862.34</v>
      </c>
      <c r="N32" s="534">
        <f t="shared" si="9"/>
        <v>394475.00000000006</v>
      </c>
      <c r="O32" s="534">
        <f t="shared" si="9"/>
        <v>136667.72</v>
      </c>
      <c r="P32" s="534">
        <f t="shared" si="9"/>
        <v>69987.899999999994</v>
      </c>
      <c r="Q32" s="534">
        <f t="shared" si="9"/>
        <v>187819.38</v>
      </c>
      <c r="R32" s="534">
        <f t="shared" si="9"/>
        <v>465527.2</v>
      </c>
      <c r="S32" s="534">
        <f t="shared" si="9"/>
        <v>206569.94</v>
      </c>
      <c r="T32" s="534">
        <f t="shared" si="9"/>
        <v>124325.44</v>
      </c>
      <c r="U32" s="534">
        <f t="shared" si="9"/>
        <v>134631.82</v>
      </c>
      <c r="V32" s="534">
        <f t="shared" si="9"/>
        <v>457843.63000000006</v>
      </c>
      <c r="W32" s="534">
        <f t="shared" si="9"/>
        <v>170654.58000000002</v>
      </c>
      <c r="X32" s="534">
        <f t="shared" si="9"/>
        <v>132801.09</v>
      </c>
      <c r="Y32" s="534">
        <f t="shared" si="9"/>
        <v>154387.96</v>
      </c>
      <c r="Z32" s="534">
        <f t="shared" si="9"/>
        <v>0</v>
      </c>
      <c r="AA32" s="534">
        <f t="shared" si="9"/>
        <v>0</v>
      </c>
      <c r="AB32" s="764"/>
      <c r="AC32" s="764"/>
    </row>
    <row r="33" spans="1:29" ht="60" customHeight="1" thickBot="1" x14ac:dyDescent="0.3">
      <c r="A33" s="2088"/>
      <c r="B33" s="1596" t="s">
        <v>276</v>
      </c>
      <c r="C33" s="1554">
        <v>963</v>
      </c>
      <c r="D33" s="1555" t="s">
        <v>32</v>
      </c>
      <c r="E33" s="1556" t="s">
        <v>29</v>
      </c>
      <c r="F33" s="1556" t="s">
        <v>384</v>
      </c>
      <c r="G33" s="1754" t="s">
        <v>180</v>
      </c>
      <c r="H33" s="1590">
        <v>211</v>
      </c>
      <c r="I33" s="1729">
        <f t="shared" ref="I33:I38" si="10">J33+N33+R33+V33</f>
        <v>1054320</v>
      </c>
      <c r="J33" s="1558">
        <f t="shared" ref="J33:J38" si="11">K33+L33+M33</f>
        <v>228810.23999999999</v>
      </c>
      <c r="K33" s="1833">
        <v>69934</v>
      </c>
      <c r="L33" s="1833">
        <v>10000</v>
      </c>
      <c r="M33" s="1833">
        <v>148876.24</v>
      </c>
      <c r="N33" s="1049">
        <f t="shared" ref="N33:N38" si="12">O33+P33+Q33</f>
        <v>231949</v>
      </c>
      <c r="O33" s="1833">
        <v>76011.759999999995</v>
      </c>
      <c r="P33" s="1833">
        <v>64229</v>
      </c>
      <c r="Q33" s="988">
        <v>91708.24</v>
      </c>
      <c r="R33" s="1559">
        <f t="shared" ref="R33:R38" si="13">S33+T33+U33</f>
        <v>329980.76</v>
      </c>
      <c r="S33" s="988">
        <v>154260.76</v>
      </c>
      <c r="T33" s="988">
        <v>87860</v>
      </c>
      <c r="U33" s="988">
        <v>87860</v>
      </c>
      <c r="V33" s="1558">
        <f t="shared" ref="V33:V38" si="14">W33+X33+Y33</f>
        <v>263580</v>
      </c>
      <c r="W33" s="988">
        <v>87860</v>
      </c>
      <c r="X33" s="988">
        <v>87860</v>
      </c>
      <c r="Y33" s="988">
        <v>87860</v>
      </c>
      <c r="Z33" s="1057"/>
      <c r="AA33" s="1058"/>
      <c r="AB33" s="764"/>
      <c r="AC33" s="764"/>
    </row>
    <row r="34" spans="1:29" ht="60" customHeight="1" thickBot="1" x14ac:dyDescent="0.3">
      <c r="A34" s="2088"/>
      <c r="B34" s="1597" t="s">
        <v>375</v>
      </c>
      <c r="C34" s="538">
        <v>963</v>
      </c>
      <c r="D34" s="1564" t="s">
        <v>32</v>
      </c>
      <c r="E34" s="827" t="s">
        <v>29</v>
      </c>
      <c r="F34" s="827" t="s">
        <v>384</v>
      </c>
      <c r="G34" s="827" t="s">
        <v>186</v>
      </c>
      <c r="H34" s="337"/>
      <c r="I34" s="1073">
        <f t="shared" si="10"/>
        <v>76344</v>
      </c>
      <c r="J34" s="1481">
        <f t="shared" si="11"/>
        <v>20326</v>
      </c>
      <c r="K34" s="991">
        <v>0</v>
      </c>
      <c r="L34" s="991">
        <v>1818</v>
      </c>
      <c r="M34" s="991">
        <v>18508</v>
      </c>
      <c r="N34" s="1073">
        <f t="shared" si="12"/>
        <v>17016</v>
      </c>
      <c r="O34" s="991">
        <v>500</v>
      </c>
      <c r="P34" s="991">
        <v>1000</v>
      </c>
      <c r="Q34" s="991">
        <v>15516</v>
      </c>
      <c r="R34" s="1479">
        <f t="shared" si="13"/>
        <v>16886</v>
      </c>
      <c r="S34" s="991">
        <v>1170</v>
      </c>
      <c r="T34" s="991">
        <v>716</v>
      </c>
      <c r="U34" s="991">
        <v>15000</v>
      </c>
      <c r="V34" s="1481">
        <f t="shared" si="14"/>
        <v>22116</v>
      </c>
      <c r="W34" s="991">
        <v>4728</v>
      </c>
      <c r="X34" s="991">
        <v>1194</v>
      </c>
      <c r="Y34" s="991">
        <v>16194</v>
      </c>
      <c r="Z34" s="1218"/>
      <c r="AA34" s="1219"/>
      <c r="AB34" s="764"/>
      <c r="AC34" s="764"/>
    </row>
    <row r="35" spans="1:29" ht="16.5" customHeight="1" x14ac:dyDescent="0.25">
      <c r="A35" s="2088"/>
      <c r="B35" s="1553" t="s">
        <v>6</v>
      </c>
      <c r="C35" s="487">
        <v>963</v>
      </c>
      <c r="D35" s="1024" t="s">
        <v>32</v>
      </c>
      <c r="E35" s="138" t="s">
        <v>29</v>
      </c>
      <c r="F35" s="138" t="s">
        <v>384</v>
      </c>
      <c r="G35" s="1751" t="s">
        <v>186</v>
      </c>
      <c r="H35" s="1614" t="s">
        <v>290</v>
      </c>
      <c r="I35" s="1231">
        <f t="shared" si="10"/>
        <v>60000</v>
      </c>
      <c r="J35" s="1560">
        <f t="shared" si="11"/>
        <v>0</v>
      </c>
      <c r="K35" s="1833">
        <v>0</v>
      </c>
      <c r="L35" s="1878">
        <v>0</v>
      </c>
      <c r="M35" s="988">
        <v>0</v>
      </c>
      <c r="N35" s="1562">
        <f t="shared" si="12"/>
        <v>15000</v>
      </c>
      <c r="O35" s="988">
        <v>0</v>
      </c>
      <c r="P35" s="1955">
        <v>0</v>
      </c>
      <c r="Q35" s="988">
        <v>15000</v>
      </c>
      <c r="R35" s="1560">
        <f t="shared" si="13"/>
        <v>30000</v>
      </c>
      <c r="S35" s="988">
        <v>15000</v>
      </c>
      <c r="T35" s="1561">
        <v>0</v>
      </c>
      <c r="U35" s="988">
        <v>15000</v>
      </c>
      <c r="V35" s="1560">
        <f t="shared" si="14"/>
        <v>15000</v>
      </c>
      <c r="W35" s="988">
        <v>0</v>
      </c>
      <c r="X35" s="1561">
        <v>0</v>
      </c>
      <c r="Y35" s="988">
        <v>15000</v>
      </c>
      <c r="Z35" s="1218"/>
      <c r="AA35" s="1219"/>
      <c r="AB35" s="764"/>
      <c r="AC35" s="764"/>
    </row>
    <row r="36" spans="1:29" ht="18.75" customHeight="1" x14ac:dyDescent="0.25">
      <c r="A36" s="2088"/>
      <c r="B36" s="83" t="s">
        <v>291</v>
      </c>
      <c r="C36" s="1089">
        <v>963</v>
      </c>
      <c r="D36" s="332" t="s">
        <v>32</v>
      </c>
      <c r="E36" s="152" t="s">
        <v>29</v>
      </c>
      <c r="F36" s="152" t="s">
        <v>384</v>
      </c>
      <c r="G36" s="1773" t="s">
        <v>186</v>
      </c>
      <c r="H36" s="1606">
        <v>222</v>
      </c>
      <c r="I36" s="1201">
        <f t="shared" si="10"/>
        <v>16344</v>
      </c>
      <c r="J36" s="1430">
        <f t="shared" si="11"/>
        <v>1624</v>
      </c>
      <c r="K36" s="1831">
        <v>0</v>
      </c>
      <c r="L36" s="1829">
        <v>0</v>
      </c>
      <c r="M36" s="1831">
        <v>1624</v>
      </c>
      <c r="N36" s="1202">
        <f t="shared" si="12"/>
        <v>3400</v>
      </c>
      <c r="O36" s="1831">
        <v>908</v>
      </c>
      <c r="P36" s="1912">
        <v>0</v>
      </c>
      <c r="Q36" s="621">
        <v>2492</v>
      </c>
      <c r="R36" s="1430">
        <f t="shared" si="13"/>
        <v>4204</v>
      </c>
      <c r="S36" s="621">
        <v>1170</v>
      </c>
      <c r="T36" s="1431">
        <v>716</v>
      </c>
      <c r="U36" s="621">
        <v>2318</v>
      </c>
      <c r="V36" s="1563">
        <f t="shared" si="14"/>
        <v>7116</v>
      </c>
      <c r="W36" s="621">
        <v>4728</v>
      </c>
      <c r="X36" s="1431">
        <v>1194</v>
      </c>
      <c r="Y36" s="621">
        <v>1194</v>
      </c>
      <c r="Z36" s="1218"/>
      <c r="AA36" s="1219"/>
      <c r="AB36" s="764"/>
      <c r="AC36" s="764"/>
    </row>
    <row r="37" spans="1:29" ht="17.25" customHeight="1" thickBot="1" x14ac:dyDescent="0.3">
      <c r="A37" s="2088"/>
      <c r="B37" s="49" t="s">
        <v>279</v>
      </c>
      <c r="C37" s="1557">
        <v>963</v>
      </c>
      <c r="D37" s="768" t="s">
        <v>32</v>
      </c>
      <c r="E37" s="720" t="s">
        <v>29</v>
      </c>
      <c r="F37" s="720" t="s">
        <v>384</v>
      </c>
      <c r="G37" s="1750" t="s">
        <v>186</v>
      </c>
      <c r="H37" s="1607">
        <v>226</v>
      </c>
      <c r="I37" s="738">
        <f t="shared" si="10"/>
        <v>0</v>
      </c>
      <c r="J37" s="1311">
        <f t="shared" si="11"/>
        <v>0</v>
      </c>
      <c r="K37" s="1503">
        <v>0</v>
      </c>
      <c r="L37" s="1830">
        <v>0</v>
      </c>
      <c r="M37" s="722">
        <v>0</v>
      </c>
      <c r="N37" s="862">
        <f t="shared" si="12"/>
        <v>0</v>
      </c>
      <c r="O37" s="722">
        <v>0</v>
      </c>
      <c r="P37" s="1913">
        <v>0</v>
      </c>
      <c r="Q37" s="722">
        <v>0</v>
      </c>
      <c r="R37" s="1311">
        <f t="shared" si="13"/>
        <v>0</v>
      </c>
      <c r="S37" s="722">
        <v>0</v>
      </c>
      <c r="T37" s="740">
        <v>0</v>
      </c>
      <c r="U37" s="722">
        <v>0</v>
      </c>
      <c r="V37" s="1311">
        <f t="shared" si="14"/>
        <v>0</v>
      </c>
      <c r="W37" s="722">
        <v>0</v>
      </c>
      <c r="X37" s="740">
        <v>0</v>
      </c>
      <c r="Y37" s="722">
        <v>0</v>
      </c>
      <c r="Z37" s="1218"/>
      <c r="AA37" s="1219"/>
      <c r="AB37" s="764"/>
      <c r="AC37" s="764"/>
    </row>
    <row r="38" spans="1:29" ht="86.25" customHeight="1" thickBot="1" x14ac:dyDescent="0.3">
      <c r="A38" s="2088"/>
      <c r="B38" s="1486" t="s">
        <v>398</v>
      </c>
      <c r="C38" s="1554">
        <v>963</v>
      </c>
      <c r="D38" s="1555" t="s">
        <v>32</v>
      </c>
      <c r="E38" s="1556" t="s">
        <v>29</v>
      </c>
      <c r="F38" s="1556" t="s">
        <v>384</v>
      </c>
      <c r="G38" s="1754" t="s">
        <v>399</v>
      </c>
      <c r="H38" s="1590">
        <v>213</v>
      </c>
      <c r="I38" s="1729">
        <f t="shared" si="10"/>
        <v>318404</v>
      </c>
      <c r="J38" s="1558">
        <f t="shared" si="11"/>
        <v>38501.1</v>
      </c>
      <c r="K38" s="1833">
        <v>0</v>
      </c>
      <c r="L38" s="1833">
        <v>38501</v>
      </c>
      <c r="M38" s="1833">
        <v>0.1</v>
      </c>
      <c r="N38" s="1049">
        <f t="shared" si="12"/>
        <v>101200.14</v>
      </c>
      <c r="O38" s="1833">
        <v>30000</v>
      </c>
      <c r="P38" s="1833">
        <v>0</v>
      </c>
      <c r="Q38" s="988">
        <v>71200.14</v>
      </c>
      <c r="R38" s="1559">
        <f t="shared" si="13"/>
        <v>61234.18</v>
      </c>
      <c r="S38" s="988">
        <v>29434.18</v>
      </c>
      <c r="T38" s="988">
        <v>26200</v>
      </c>
      <c r="U38" s="988">
        <v>5600</v>
      </c>
      <c r="V38" s="1558">
        <f t="shared" si="14"/>
        <v>117468.58</v>
      </c>
      <c r="W38" s="988">
        <v>64836.58</v>
      </c>
      <c r="X38" s="988">
        <v>26316</v>
      </c>
      <c r="Y38" s="988">
        <v>26316</v>
      </c>
      <c r="Z38" s="1218"/>
      <c r="AA38" s="1219"/>
      <c r="AB38" s="764"/>
      <c r="AC38" s="764"/>
    </row>
    <row r="39" spans="1:29" ht="44.25" customHeight="1" thickBot="1" x14ac:dyDescent="0.3">
      <c r="A39" s="2088"/>
      <c r="B39" s="529" t="s">
        <v>336</v>
      </c>
      <c r="C39" s="829">
        <v>963</v>
      </c>
      <c r="D39" s="826" t="s">
        <v>32</v>
      </c>
      <c r="E39" s="827" t="s">
        <v>29</v>
      </c>
      <c r="F39" s="827" t="s">
        <v>384</v>
      </c>
      <c r="G39" s="1755" t="s">
        <v>216</v>
      </c>
      <c r="H39" s="1615" t="s">
        <v>28</v>
      </c>
      <c r="I39" s="828">
        <f>I41+I45</f>
        <v>67864</v>
      </c>
      <c r="J39" s="828">
        <f t="shared" ref="J39:AA39" si="15">J41+J45</f>
        <v>24661.82</v>
      </c>
      <c r="K39" s="1835">
        <f t="shared" si="15"/>
        <v>3661.82</v>
      </c>
      <c r="L39" s="828">
        <f t="shared" si="15"/>
        <v>0</v>
      </c>
      <c r="M39" s="828">
        <f t="shared" si="15"/>
        <v>21000</v>
      </c>
      <c r="N39" s="828">
        <f t="shared" si="15"/>
        <v>15442.09</v>
      </c>
      <c r="O39" s="828">
        <f t="shared" si="15"/>
        <v>4642.09</v>
      </c>
      <c r="P39" s="828">
        <f t="shared" si="15"/>
        <v>4000</v>
      </c>
      <c r="Q39" s="828">
        <f t="shared" si="15"/>
        <v>6800</v>
      </c>
      <c r="R39" s="828">
        <f t="shared" si="15"/>
        <v>18296</v>
      </c>
      <c r="S39" s="828">
        <f t="shared" si="15"/>
        <v>9200</v>
      </c>
      <c r="T39" s="828">
        <f t="shared" si="15"/>
        <v>2700</v>
      </c>
      <c r="U39" s="828">
        <f t="shared" si="15"/>
        <v>6396</v>
      </c>
      <c r="V39" s="828">
        <f t="shared" si="15"/>
        <v>9464.09</v>
      </c>
      <c r="W39" s="828">
        <f t="shared" si="15"/>
        <v>1600</v>
      </c>
      <c r="X39" s="828">
        <f t="shared" si="15"/>
        <v>4632.09</v>
      </c>
      <c r="Y39" s="828">
        <f t="shared" si="15"/>
        <v>3232</v>
      </c>
      <c r="Z39" s="828">
        <f t="shared" si="15"/>
        <v>0</v>
      </c>
      <c r="AA39" s="828">
        <f t="shared" si="15"/>
        <v>0</v>
      </c>
      <c r="AB39" s="764"/>
      <c r="AC39" s="764"/>
    </row>
    <row r="40" spans="1:29" ht="21.75" customHeight="1" x14ac:dyDescent="0.25">
      <c r="A40" s="2088"/>
      <c r="B40" s="1085" t="s">
        <v>51</v>
      </c>
      <c r="C40" s="118">
        <v>963</v>
      </c>
      <c r="D40" s="77" t="s">
        <v>32</v>
      </c>
      <c r="E40" s="78" t="s">
        <v>29</v>
      </c>
      <c r="F40" s="78" t="s">
        <v>384</v>
      </c>
      <c r="G40" s="1756" t="s">
        <v>216</v>
      </c>
      <c r="H40" s="1605" t="s">
        <v>53</v>
      </c>
      <c r="I40" s="520">
        <f>I41</f>
        <v>64864</v>
      </c>
      <c r="J40" s="520">
        <f t="shared" ref="J40:AA40" si="16">J41</f>
        <v>24661.82</v>
      </c>
      <c r="K40" s="1589">
        <f t="shared" si="16"/>
        <v>3661.82</v>
      </c>
      <c r="L40" s="507">
        <f t="shared" si="16"/>
        <v>0</v>
      </c>
      <c r="M40" s="507">
        <f t="shared" si="16"/>
        <v>21000</v>
      </c>
      <c r="N40" s="520">
        <f t="shared" si="16"/>
        <v>15442.09</v>
      </c>
      <c r="O40" s="507">
        <f t="shared" si="16"/>
        <v>4642.09</v>
      </c>
      <c r="P40" s="507">
        <f t="shared" si="16"/>
        <v>4000</v>
      </c>
      <c r="Q40" s="507">
        <f t="shared" si="16"/>
        <v>6800</v>
      </c>
      <c r="R40" s="520">
        <f t="shared" si="16"/>
        <v>15796</v>
      </c>
      <c r="S40" s="507">
        <f t="shared" si="16"/>
        <v>9200</v>
      </c>
      <c r="T40" s="507">
        <f t="shared" si="16"/>
        <v>200</v>
      </c>
      <c r="U40" s="507">
        <f t="shared" si="16"/>
        <v>6396</v>
      </c>
      <c r="V40" s="520">
        <f t="shared" si="16"/>
        <v>8964.09</v>
      </c>
      <c r="W40" s="507">
        <f t="shared" si="16"/>
        <v>1600</v>
      </c>
      <c r="X40" s="507">
        <f t="shared" si="16"/>
        <v>4132.09</v>
      </c>
      <c r="Y40" s="507">
        <f t="shared" si="16"/>
        <v>3232</v>
      </c>
      <c r="Z40" s="1070">
        <f t="shared" si="16"/>
        <v>0</v>
      </c>
      <c r="AA40" s="1070">
        <f t="shared" si="16"/>
        <v>0</v>
      </c>
      <c r="AB40" s="764"/>
      <c r="AC40" s="764"/>
    </row>
    <row r="41" spans="1:29" s="1" customFormat="1" ht="18" x14ac:dyDescent="0.25">
      <c r="A41" s="2088"/>
      <c r="B41" s="171" t="s">
        <v>277</v>
      </c>
      <c r="C41" s="118">
        <v>963</v>
      </c>
      <c r="D41" s="77" t="s">
        <v>32</v>
      </c>
      <c r="E41" s="78" t="s">
        <v>29</v>
      </c>
      <c r="F41" s="78" t="s">
        <v>384</v>
      </c>
      <c r="G41" s="1756" t="s">
        <v>216</v>
      </c>
      <c r="H41" s="1616">
        <v>220</v>
      </c>
      <c r="I41" s="366">
        <f>I42+I43+I44</f>
        <v>64864</v>
      </c>
      <c r="J41" s="366">
        <f t="shared" ref="J41:AA41" si="17">J42+J43+J44</f>
        <v>24661.82</v>
      </c>
      <c r="K41" s="1836">
        <f t="shared" si="17"/>
        <v>3661.82</v>
      </c>
      <c r="L41" s="367">
        <f t="shared" si="17"/>
        <v>0</v>
      </c>
      <c r="M41" s="367">
        <f t="shared" si="17"/>
        <v>21000</v>
      </c>
      <c r="N41" s="366">
        <f t="shared" si="17"/>
        <v>15442.09</v>
      </c>
      <c r="O41" s="367">
        <f t="shared" si="17"/>
        <v>4642.09</v>
      </c>
      <c r="P41" s="367">
        <f t="shared" si="17"/>
        <v>4000</v>
      </c>
      <c r="Q41" s="367">
        <f t="shared" si="17"/>
        <v>6800</v>
      </c>
      <c r="R41" s="366">
        <f t="shared" si="17"/>
        <v>15796</v>
      </c>
      <c r="S41" s="367">
        <f t="shared" si="17"/>
        <v>9200</v>
      </c>
      <c r="T41" s="367">
        <f t="shared" si="17"/>
        <v>200</v>
      </c>
      <c r="U41" s="367">
        <f t="shared" si="17"/>
        <v>6396</v>
      </c>
      <c r="V41" s="366">
        <f t="shared" si="17"/>
        <v>8964.09</v>
      </c>
      <c r="W41" s="367">
        <f t="shared" si="17"/>
        <v>1600</v>
      </c>
      <c r="X41" s="367">
        <f t="shared" si="17"/>
        <v>4132.09</v>
      </c>
      <c r="Y41" s="367">
        <f t="shared" si="17"/>
        <v>3232</v>
      </c>
      <c r="Z41" s="937">
        <f t="shared" si="17"/>
        <v>0</v>
      </c>
      <c r="AA41" s="937">
        <f t="shared" si="17"/>
        <v>0</v>
      </c>
      <c r="AB41" s="764"/>
      <c r="AC41" s="764"/>
    </row>
    <row r="42" spans="1:29" ht="18" x14ac:dyDescent="0.25">
      <c r="A42" s="2088"/>
      <c r="B42" s="83" t="s">
        <v>52</v>
      </c>
      <c r="C42" s="103">
        <v>963</v>
      </c>
      <c r="D42" s="85" t="s">
        <v>32</v>
      </c>
      <c r="E42" s="86" t="s">
        <v>29</v>
      </c>
      <c r="F42" s="86" t="s">
        <v>384</v>
      </c>
      <c r="G42" s="1757" t="s">
        <v>216</v>
      </c>
      <c r="H42" s="1617">
        <v>221</v>
      </c>
      <c r="I42" s="1196">
        <f>J42+N42+R42+V42</f>
        <v>40300</v>
      </c>
      <c r="J42" s="1198">
        <f>K42+L42+M42</f>
        <v>24661.82</v>
      </c>
      <c r="K42" s="1834">
        <v>3661.82</v>
      </c>
      <c r="L42" s="1879">
        <v>0</v>
      </c>
      <c r="M42" s="1834">
        <v>21000</v>
      </c>
      <c r="N42" s="1196">
        <f>O42+P42+Q42</f>
        <v>8642.09</v>
      </c>
      <c r="O42" s="1834">
        <v>4642.09</v>
      </c>
      <c r="P42" s="1956">
        <v>4000</v>
      </c>
      <c r="Q42" s="129"/>
      <c r="R42" s="1197">
        <f>S42+T42+U42</f>
        <v>6000</v>
      </c>
      <c r="S42" s="129">
        <v>6000</v>
      </c>
      <c r="T42" s="235"/>
      <c r="U42" s="129"/>
      <c r="V42" s="1198">
        <f>W42+X42+Y42</f>
        <v>996.09</v>
      </c>
      <c r="W42" s="129"/>
      <c r="X42" s="235">
        <v>996.09</v>
      </c>
      <c r="Y42" s="129"/>
      <c r="Z42" s="1057"/>
      <c r="AA42" s="1058"/>
      <c r="AB42" s="764"/>
      <c r="AC42" s="764"/>
    </row>
    <row r="43" spans="1:29" ht="18" x14ac:dyDescent="0.25">
      <c r="A43" s="2088"/>
      <c r="B43" s="83" t="s">
        <v>278</v>
      </c>
      <c r="C43" s="103">
        <v>963</v>
      </c>
      <c r="D43" s="85" t="s">
        <v>32</v>
      </c>
      <c r="E43" s="86" t="s">
        <v>29</v>
      </c>
      <c r="F43" s="86" t="s">
        <v>384</v>
      </c>
      <c r="G43" s="1757" t="s">
        <v>216</v>
      </c>
      <c r="H43" s="1617">
        <v>225</v>
      </c>
      <c r="I43" s="1196">
        <f>J43+N43+R43+V43</f>
        <v>0</v>
      </c>
      <c r="J43" s="1198">
        <f>K43+L43+M43</f>
        <v>0</v>
      </c>
      <c r="K43" s="1834">
        <v>0</v>
      </c>
      <c r="L43" s="1879">
        <v>0</v>
      </c>
      <c r="M43" s="129">
        <v>0</v>
      </c>
      <c r="N43" s="1196">
        <f>O43+P43+Q43</f>
        <v>0</v>
      </c>
      <c r="O43" s="129">
        <v>0</v>
      </c>
      <c r="P43" s="1956">
        <v>0</v>
      </c>
      <c r="Q43" s="129">
        <v>0</v>
      </c>
      <c r="R43" s="1197">
        <f>S43+T43+U43</f>
        <v>0</v>
      </c>
      <c r="S43" s="129">
        <v>0</v>
      </c>
      <c r="T43" s="235">
        <v>0</v>
      </c>
      <c r="U43" s="129">
        <v>0</v>
      </c>
      <c r="V43" s="1198">
        <f>W43+X43+Y43</f>
        <v>0</v>
      </c>
      <c r="W43" s="129">
        <v>0</v>
      </c>
      <c r="X43" s="235">
        <v>0</v>
      </c>
      <c r="Y43" s="129">
        <v>0</v>
      </c>
      <c r="Z43" s="1057"/>
      <c r="AA43" s="1058"/>
      <c r="AB43" s="764"/>
      <c r="AC43" s="764"/>
    </row>
    <row r="44" spans="1:29" ht="18" x14ac:dyDescent="0.25">
      <c r="A44" s="2088"/>
      <c r="B44" s="83" t="s">
        <v>279</v>
      </c>
      <c r="C44" s="103">
        <v>963</v>
      </c>
      <c r="D44" s="85" t="s">
        <v>32</v>
      </c>
      <c r="E44" s="86" t="s">
        <v>29</v>
      </c>
      <c r="F44" s="86" t="s">
        <v>384</v>
      </c>
      <c r="G44" s="1757" t="s">
        <v>216</v>
      </c>
      <c r="H44" s="1617">
        <v>226</v>
      </c>
      <c r="I44" s="1196">
        <f>J44+N44+R44+V44</f>
        <v>24564</v>
      </c>
      <c r="J44" s="1198">
        <f>K44+L44+M44</f>
        <v>0</v>
      </c>
      <c r="K44" s="1834">
        <v>0</v>
      </c>
      <c r="L44" s="1879">
        <v>0</v>
      </c>
      <c r="M44" s="1834">
        <v>0</v>
      </c>
      <c r="N44" s="1196">
        <f>O44+P44+Q44</f>
        <v>6800</v>
      </c>
      <c r="O44" s="1834">
        <v>0</v>
      </c>
      <c r="P44" s="1834">
        <v>0</v>
      </c>
      <c r="Q44" s="129">
        <v>6800</v>
      </c>
      <c r="R44" s="1197">
        <f>S44+T44+U44</f>
        <v>9796</v>
      </c>
      <c r="S44" s="306">
        <v>3200</v>
      </c>
      <c r="T44" s="235">
        <v>200</v>
      </c>
      <c r="U44" s="322">
        <v>6396</v>
      </c>
      <c r="V44" s="1198">
        <f>W44+X44+Y44</f>
        <v>7968</v>
      </c>
      <c r="W44" s="129">
        <v>1600</v>
      </c>
      <c r="X44" s="235">
        <v>3136</v>
      </c>
      <c r="Y44" s="129">
        <v>3232</v>
      </c>
      <c r="Z44" s="1057"/>
      <c r="AA44" s="1058"/>
      <c r="AB44" s="764"/>
      <c r="AC44" s="764"/>
    </row>
    <row r="45" spans="1:29" s="1" customFormat="1" ht="18" x14ac:dyDescent="0.25">
      <c r="A45" s="2088"/>
      <c r="B45" s="79" t="s">
        <v>14</v>
      </c>
      <c r="C45" s="103">
        <v>963</v>
      </c>
      <c r="D45" s="80" t="s">
        <v>32</v>
      </c>
      <c r="E45" s="81" t="s">
        <v>29</v>
      </c>
      <c r="F45" s="81" t="s">
        <v>384</v>
      </c>
      <c r="G45" s="1758" t="s">
        <v>216</v>
      </c>
      <c r="H45" s="1618">
        <v>300</v>
      </c>
      <c r="I45" s="1205">
        <f>I46+I48</f>
        <v>3000</v>
      </c>
      <c r="J45" s="1205">
        <f t="shared" ref="J45:AA45" si="18">J46+J48</f>
        <v>0</v>
      </c>
      <c r="K45" s="1837">
        <f t="shared" si="18"/>
        <v>0</v>
      </c>
      <c r="L45" s="104">
        <f t="shared" si="18"/>
        <v>0</v>
      </c>
      <c r="M45" s="104">
        <f t="shared" si="18"/>
        <v>0</v>
      </c>
      <c r="N45" s="1205">
        <f t="shared" si="18"/>
        <v>0</v>
      </c>
      <c r="O45" s="104">
        <f t="shared" si="18"/>
        <v>0</v>
      </c>
      <c r="P45" s="104">
        <f t="shared" si="18"/>
        <v>0</v>
      </c>
      <c r="Q45" s="104">
        <f t="shared" si="18"/>
        <v>0</v>
      </c>
      <c r="R45" s="1205">
        <f t="shared" si="18"/>
        <v>2500</v>
      </c>
      <c r="S45" s="104">
        <f t="shared" si="18"/>
        <v>0</v>
      </c>
      <c r="T45" s="104">
        <f t="shared" si="18"/>
        <v>2500</v>
      </c>
      <c r="U45" s="104">
        <f t="shared" si="18"/>
        <v>0</v>
      </c>
      <c r="V45" s="1205">
        <f t="shared" si="18"/>
        <v>500</v>
      </c>
      <c r="W45" s="104">
        <f t="shared" si="18"/>
        <v>0</v>
      </c>
      <c r="X45" s="104">
        <f t="shared" si="18"/>
        <v>500</v>
      </c>
      <c r="Y45" s="104">
        <f t="shared" si="18"/>
        <v>0</v>
      </c>
      <c r="Z45" s="386">
        <f t="shared" si="18"/>
        <v>0</v>
      </c>
      <c r="AA45" s="386">
        <f t="shared" si="18"/>
        <v>0</v>
      </c>
      <c r="AB45" s="764"/>
      <c r="AC45" s="764"/>
    </row>
    <row r="46" spans="1:29" ht="18" x14ac:dyDescent="0.25">
      <c r="A46" s="2088"/>
      <c r="B46" s="83" t="s">
        <v>15</v>
      </c>
      <c r="C46" s="103">
        <v>963</v>
      </c>
      <c r="D46" s="85" t="s">
        <v>32</v>
      </c>
      <c r="E46" s="86" t="s">
        <v>29</v>
      </c>
      <c r="F46" s="86" t="s">
        <v>384</v>
      </c>
      <c r="G46" s="1757" t="s">
        <v>216</v>
      </c>
      <c r="H46" s="1617">
        <v>310</v>
      </c>
      <c r="I46" s="1196">
        <f>J46+N46+R46+V46</f>
        <v>0</v>
      </c>
      <c r="J46" s="1198">
        <f>K46+L46+M46</f>
        <v>0</v>
      </c>
      <c r="K46" s="1834">
        <v>0</v>
      </c>
      <c r="L46" s="1879">
        <v>0</v>
      </c>
      <c r="M46" s="129">
        <v>0</v>
      </c>
      <c r="N46" s="1196">
        <f>O46+P46+Q46</f>
        <v>0</v>
      </c>
      <c r="O46" s="129">
        <v>0</v>
      </c>
      <c r="P46" s="1834">
        <v>0</v>
      </c>
      <c r="Q46" s="129">
        <v>0</v>
      </c>
      <c r="R46" s="1197">
        <f>S46+T46+U46</f>
        <v>0</v>
      </c>
      <c r="S46" s="306">
        <v>0</v>
      </c>
      <c r="T46" s="235"/>
      <c r="U46" s="322"/>
      <c r="V46" s="1198">
        <f>W46+X46+Y46</f>
        <v>0</v>
      </c>
      <c r="W46" s="129">
        <v>0</v>
      </c>
      <c r="X46" s="235">
        <v>0</v>
      </c>
      <c r="Y46" s="129">
        <v>0</v>
      </c>
      <c r="Z46" s="1057"/>
      <c r="AA46" s="1058"/>
      <c r="AB46" s="764"/>
      <c r="AC46" s="764"/>
    </row>
    <row r="47" spans="1:29" ht="13.5" hidden="1" customHeight="1" thickBot="1" x14ac:dyDescent="0.3">
      <c r="A47" s="2088"/>
      <c r="B47" s="83" t="s">
        <v>16</v>
      </c>
      <c r="C47" s="103">
        <v>963</v>
      </c>
      <c r="D47" s="85" t="s">
        <v>32</v>
      </c>
      <c r="E47" s="86" t="s">
        <v>29</v>
      </c>
      <c r="F47" s="86" t="s">
        <v>69</v>
      </c>
      <c r="G47" s="1757" t="s">
        <v>70</v>
      </c>
      <c r="H47" s="1617">
        <v>320</v>
      </c>
      <c r="I47" s="1196">
        <f>J47+N47+R47+Y47</f>
        <v>0</v>
      </c>
      <c r="J47" s="1198"/>
      <c r="K47" s="1834"/>
      <c r="L47" s="1879"/>
      <c r="M47" s="129"/>
      <c r="N47" s="1196"/>
      <c r="O47" s="129"/>
      <c r="P47" s="129"/>
      <c r="Q47" s="129"/>
      <c r="R47" s="1197"/>
      <c r="S47" s="306"/>
      <c r="T47" s="235"/>
      <c r="U47" s="322"/>
      <c r="V47" s="1198"/>
      <c r="W47" s="129"/>
      <c r="X47" s="235"/>
      <c r="Y47" s="129"/>
      <c r="Z47" s="1057"/>
      <c r="AA47" s="1058"/>
      <c r="AB47" s="764"/>
      <c r="AC47" s="764"/>
    </row>
    <row r="48" spans="1:29" ht="13.5" customHeight="1" thickBot="1" x14ac:dyDescent="0.3">
      <c r="A48" s="2088"/>
      <c r="B48" s="200" t="s">
        <v>17</v>
      </c>
      <c r="C48" s="355">
        <v>963</v>
      </c>
      <c r="D48" s="186" t="s">
        <v>32</v>
      </c>
      <c r="E48" s="187" t="s">
        <v>29</v>
      </c>
      <c r="F48" s="187" t="s">
        <v>384</v>
      </c>
      <c r="G48" s="1759" t="s">
        <v>216</v>
      </c>
      <c r="H48" s="1619">
        <v>340</v>
      </c>
      <c r="I48" s="1243">
        <f>J48+N48+R48+V48</f>
        <v>3000</v>
      </c>
      <c r="J48" s="1244">
        <f>K48+L48+M48</f>
        <v>0</v>
      </c>
      <c r="K48" s="1838">
        <v>0</v>
      </c>
      <c r="L48" s="1502">
        <v>0</v>
      </c>
      <c r="M48" s="389">
        <v>0</v>
      </c>
      <c r="N48" s="1243">
        <f>O48+P48+Q48</f>
        <v>0</v>
      </c>
      <c r="O48" s="1838">
        <v>0</v>
      </c>
      <c r="P48" s="1838">
        <v>0</v>
      </c>
      <c r="Q48" s="389">
        <v>0</v>
      </c>
      <c r="R48" s="1246">
        <f>S48+T48+U48</f>
        <v>2500</v>
      </c>
      <c r="S48" s="1247">
        <v>0</v>
      </c>
      <c r="T48" s="1245">
        <v>2500</v>
      </c>
      <c r="U48" s="1248">
        <v>0</v>
      </c>
      <c r="V48" s="1244">
        <f>W48+X48+Y48</f>
        <v>500</v>
      </c>
      <c r="W48" s="389"/>
      <c r="X48" s="1245">
        <v>500</v>
      </c>
      <c r="Y48" s="389"/>
      <c r="Z48" s="1218"/>
      <c r="AA48" s="1219"/>
      <c r="AB48" s="764"/>
      <c r="AC48" s="764"/>
    </row>
    <row r="49" spans="1:29" ht="40.5" customHeight="1" thickBot="1" x14ac:dyDescent="0.3">
      <c r="A49" s="2088"/>
      <c r="B49" s="1082" t="s">
        <v>270</v>
      </c>
      <c r="C49" s="1083">
        <v>963</v>
      </c>
      <c r="D49" s="1084" t="s">
        <v>32</v>
      </c>
      <c r="E49" s="532" t="s">
        <v>29</v>
      </c>
      <c r="F49" s="532" t="s">
        <v>384</v>
      </c>
      <c r="G49" s="1760" t="s">
        <v>221</v>
      </c>
      <c r="H49" s="533" t="s">
        <v>28</v>
      </c>
      <c r="I49" s="1249">
        <f>I50+I57</f>
        <v>143029</v>
      </c>
      <c r="J49" s="1249">
        <f t="shared" ref="J49:AA49" si="19">J50+J57</f>
        <v>33678</v>
      </c>
      <c r="K49" s="1839">
        <f t="shared" si="19"/>
        <v>1200</v>
      </c>
      <c r="L49" s="1249">
        <f t="shared" si="19"/>
        <v>0</v>
      </c>
      <c r="M49" s="1249">
        <f t="shared" si="19"/>
        <v>32478</v>
      </c>
      <c r="N49" s="1249">
        <f t="shared" si="19"/>
        <v>26429.22</v>
      </c>
      <c r="O49" s="1249">
        <f t="shared" si="19"/>
        <v>24136.22</v>
      </c>
      <c r="P49" s="1249">
        <f t="shared" si="19"/>
        <v>718</v>
      </c>
      <c r="Q49" s="1249">
        <f t="shared" si="19"/>
        <v>1575</v>
      </c>
      <c r="R49" s="1249">
        <f t="shared" si="19"/>
        <v>38267.82</v>
      </c>
      <c r="S49" s="1249">
        <f t="shared" si="19"/>
        <v>12505</v>
      </c>
      <c r="T49" s="1249">
        <f t="shared" si="19"/>
        <v>6331</v>
      </c>
      <c r="U49" s="1249">
        <f t="shared" si="19"/>
        <v>19431.82</v>
      </c>
      <c r="V49" s="1249">
        <f t="shared" si="19"/>
        <v>44653.96</v>
      </c>
      <c r="W49" s="1249">
        <f t="shared" si="19"/>
        <v>11630</v>
      </c>
      <c r="X49" s="1249">
        <f t="shared" si="19"/>
        <v>12238</v>
      </c>
      <c r="Y49" s="1249">
        <f t="shared" si="19"/>
        <v>20785.96</v>
      </c>
      <c r="Z49" s="1249">
        <f t="shared" si="19"/>
        <v>0</v>
      </c>
      <c r="AA49" s="1249">
        <f t="shared" si="19"/>
        <v>0</v>
      </c>
      <c r="AB49" s="764"/>
      <c r="AC49" s="764"/>
    </row>
    <row r="50" spans="1:29" ht="13.5" customHeight="1" x14ac:dyDescent="0.25">
      <c r="A50" s="2088"/>
      <c r="B50" s="1163" t="s">
        <v>51</v>
      </c>
      <c r="C50" s="636">
        <v>963</v>
      </c>
      <c r="D50" s="1164" t="s">
        <v>32</v>
      </c>
      <c r="E50" s="1165" t="s">
        <v>29</v>
      </c>
      <c r="F50" s="1165" t="s">
        <v>384</v>
      </c>
      <c r="G50" s="1761" t="s">
        <v>221</v>
      </c>
      <c r="H50" s="1620">
        <v>200</v>
      </c>
      <c r="I50" s="1235">
        <f>I51+I56</f>
        <v>89219</v>
      </c>
      <c r="J50" s="1235">
        <f t="shared" ref="J50:Y50" si="20">J51+J56</f>
        <v>6492.18</v>
      </c>
      <c r="K50" s="1840">
        <f t="shared" si="20"/>
        <v>1200</v>
      </c>
      <c r="L50" s="385">
        <f t="shared" si="20"/>
        <v>0</v>
      </c>
      <c r="M50" s="385">
        <f t="shared" si="20"/>
        <v>5292.18</v>
      </c>
      <c r="N50" s="1235">
        <f t="shared" si="20"/>
        <v>7425</v>
      </c>
      <c r="O50" s="385">
        <f t="shared" si="20"/>
        <v>6360</v>
      </c>
      <c r="P50" s="385">
        <f t="shared" si="20"/>
        <v>0</v>
      </c>
      <c r="Q50" s="385">
        <f t="shared" si="20"/>
        <v>1065</v>
      </c>
      <c r="R50" s="1235">
        <f t="shared" si="20"/>
        <v>31842.82</v>
      </c>
      <c r="S50" s="385">
        <f t="shared" si="20"/>
        <v>10465</v>
      </c>
      <c r="T50" s="385">
        <f t="shared" si="20"/>
        <v>3430</v>
      </c>
      <c r="U50" s="385">
        <f t="shared" si="20"/>
        <v>17947.82</v>
      </c>
      <c r="V50" s="1235">
        <f t="shared" si="20"/>
        <v>43459</v>
      </c>
      <c r="W50" s="385">
        <f t="shared" si="20"/>
        <v>11050</v>
      </c>
      <c r="X50" s="385">
        <f t="shared" si="20"/>
        <v>12238</v>
      </c>
      <c r="Y50" s="385">
        <f t="shared" si="20"/>
        <v>20171</v>
      </c>
      <c r="Z50" s="1236">
        <f>Z51</f>
        <v>0</v>
      </c>
      <c r="AA50" s="1236">
        <f>AA51</f>
        <v>0</v>
      </c>
      <c r="AB50" s="764"/>
      <c r="AC50" s="764"/>
    </row>
    <row r="51" spans="1:29" ht="13.5" customHeight="1" x14ac:dyDescent="0.25">
      <c r="A51" s="2088"/>
      <c r="B51" s="79" t="s">
        <v>277</v>
      </c>
      <c r="C51" s="103">
        <v>963</v>
      </c>
      <c r="D51" s="80" t="s">
        <v>32</v>
      </c>
      <c r="E51" s="81" t="s">
        <v>29</v>
      </c>
      <c r="F51" s="81" t="s">
        <v>384</v>
      </c>
      <c r="G51" s="1758" t="s">
        <v>221</v>
      </c>
      <c r="H51" s="1618">
        <v>220</v>
      </c>
      <c r="I51" s="1205">
        <f>I53+I54+I55+I52</f>
        <v>89219</v>
      </c>
      <c r="J51" s="1205">
        <f t="shared" ref="J51:AA51" si="21">J53+J54+J55+J52</f>
        <v>6492.18</v>
      </c>
      <c r="K51" s="1837">
        <f t="shared" si="21"/>
        <v>1200</v>
      </c>
      <c r="L51" s="104">
        <f t="shared" si="21"/>
        <v>0</v>
      </c>
      <c r="M51" s="104">
        <f t="shared" si="21"/>
        <v>5292.18</v>
      </c>
      <c r="N51" s="1205">
        <f t="shared" si="21"/>
        <v>7425</v>
      </c>
      <c r="O51" s="104">
        <f t="shared" si="21"/>
        <v>6360</v>
      </c>
      <c r="P51" s="104">
        <f t="shared" si="21"/>
        <v>0</v>
      </c>
      <c r="Q51" s="104">
        <f t="shared" si="21"/>
        <v>1065</v>
      </c>
      <c r="R51" s="1205">
        <f t="shared" si="21"/>
        <v>31842.82</v>
      </c>
      <c r="S51" s="104">
        <f t="shared" si="21"/>
        <v>10465</v>
      </c>
      <c r="T51" s="104">
        <f t="shared" si="21"/>
        <v>3430</v>
      </c>
      <c r="U51" s="104">
        <f t="shared" si="21"/>
        <v>17947.82</v>
      </c>
      <c r="V51" s="1205">
        <f t="shared" si="21"/>
        <v>43459</v>
      </c>
      <c r="W51" s="104">
        <f t="shared" si="21"/>
        <v>11050</v>
      </c>
      <c r="X51" s="104">
        <f t="shared" si="21"/>
        <v>12238</v>
      </c>
      <c r="Y51" s="104">
        <f t="shared" si="21"/>
        <v>20171</v>
      </c>
      <c r="Z51" s="386">
        <f t="shared" si="21"/>
        <v>0</v>
      </c>
      <c r="AA51" s="386">
        <f t="shared" si="21"/>
        <v>0</v>
      </c>
      <c r="AB51" s="764"/>
      <c r="AC51" s="764"/>
    </row>
    <row r="52" spans="1:29" ht="13.5" customHeight="1" x14ac:dyDescent="0.25">
      <c r="A52" s="2088"/>
      <c r="B52" s="83" t="s">
        <v>52</v>
      </c>
      <c r="C52" s="103">
        <v>963</v>
      </c>
      <c r="D52" s="85" t="s">
        <v>32</v>
      </c>
      <c r="E52" s="86" t="s">
        <v>29</v>
      </c>
      <c r="F52" s="86" t="s">
        <v>384</v>
      </c>
      <c r="G52" s="1757" t="s">
        <v>221</v>
      </c>
      <c r="H52" s="1617">
        <v>221</v>
      </c>
      <c r="I52" s="1196">
        <f>J52+N52+R52+V52</f>
        <v>0</v>
      </c>
      <c r="J52" s="1198">
        <f>K52+L52+M52</f>
        <v>0</v>
      </c>
      <c r="K52" s="1834">
        <v>0</v>
      </c>
      <c r="L52" s="1879">
        <v>0</v>
      </c>
      <c r="M52" s="1834">
        <v>0</v>
      </c>
      <c r="N52" s="1196">
        <f>O52+P52+Q52</f>
        <v>0</v>
      </c>
      <c r="O52" s="129">
        <v>0</v>
      </c>
      <c r="P52" s="1956">
        <v>0</v>
      </c>
      <c r="Q52" s="129">
        <v>0</v>
      </c>
      <c r="R52" s="1197">
        <f>S52+T52+U52</f>
        <v>0</v>
      </c>
      <c r="S52" s="129">
        <v>0</v>
      </c>
      <c r="T52" s="235">
        <v>0</v>
      </c>
      <c r="U52" s="129">
        <v>0</v>
      </c>
      <c r="V52" s="1198">
        <f>W52+X52+Y52</f>
        <v>0</v>
      </c>
      <c r="W52" s="129">
        <v>0</v>
      </c>
      <c r="X52" s="235">
        <v>0</v>
      </c>
      <c r="Y52" s="129">
        <v>0</v>
      </c>
      <c r="Z52" s="1057"/>
      <c r="AA52" s="1058"/>
      <c r="AB52" s="764"/>
      <c r="AC52" s="764"/>
    </row>
    <row r="53" spans="1:29" ht="13.5" customHeight="1" x14ac:dyDescent="0.25">
      <c r="A53" s="2088"/>
      <c r="B53" s="83" t="s">
        <v>10</v>
      </c>
      <c r="C53" s="103">
        <v>963</v>
      </c>
      <c r="D53" s="85" t="s">
        <v>32</v>
      </c>
      <c r="E53" s="86" t="s">
        <v>29</v>
      </c>
      <c r="F53" s="86" t="s">
        <v>384</v>
      </c>
      <c r="G53" s="1757" t="s">
        <v>221</v>
      </c>
      <c r="H53" s="1617">
        <v>223</v>
      </c>
      <c r="I53" s="1196">
        <f>J53+N53+R53+V53</f>
        <v>72859</v>
      </c>
      <c r="J53" s="1198">
        <f>K53+L53+M53</f>
        <v>0</v>
      </c>
      <c r="K53" s="1834">
        <v>0</v>
      </c>
      <c r="L53" s="1879">
        <v>0</v>
      </c>
      <c r="M53" s="1834">
        <v>0</v>
      </c>
      <c r="N53" s="1196">
        <f>O53+P53+Q53</f>
        <v>1065</v>
      </c>
      <c r="O53" s="1834">
        <v>0</v>
      </c>
      <c r="P53" s="1834">
        <v>0</v>
      </c>
      <c r="Q53" s="129">
        <v>1065</v>
      </c>
      <c r="R53" s="1197">
        <f>S53+T53+U53</f>
        <v>30840</v>
      </c>
      <c r="S53" s="306">
        <v>10000</v>
      </c>
      <c r="T53" s="235">
        <v>2892.18</v>
      </c>
      <c r="U53" s="322">
        <v>17947.82</v>
      </c>
      <c r="V53" s="1198">
        <f>W53+X53+Y53</f>
        <v>40954</v>
      </c>
      <c r="W53" s="129">
        <v>11050</v>
      </c>
      <c r="X53" s="235">
        <v>11050</v>
      </c>
      <c r="Y53" s="129">
        <v>18854</v>
      </c>
      <c r="Z53" s="1057"/>
      <c r="AA53" s="1058"/>
      <c r="AB53" s="764"/>
      <c r="AC53" s="764"/>
    </row>
    <row r="54" spans="1:29" ht="13.5" customHeight="1" x14ac:dyDescent="0.25">
      <c r="A54" s="2088"/>
      <c r="B54" s="83" t="s">
        <v>278</v>
      </c>
      <c r="C54" s="103">
        <v>963</v>
      </c>
      <c r="D54" s="85" t="s">
        <v>32</v>
      </c>
      <c r="E54" s="86" t="s">
        <v>29</v>
      </c>
      <c r="F54" s="86" t="s">
        <v>384</v>
      </c>
      <c r="G54" s="1757" t="s">
        <v>221</v>
      </c>
      <c r="H54" s="1617">
        <v>225</v>
      </c>
      <c r="I54" s="1196">
        <f>J54+N54+R54+V54</f>
        <v>7360</v>
      </c>
      <c r="J54" s="1531">
        <f>K54+L54+M54</f>
        <v>1600</v>
      </c>
      <c r="K54" s="1834">
        <v>1200</v>
      </c>
      <c r="L54" s="1879">
        <v>0</v>
      </c>
      <c r="M54" s="1834">
        <v>400</v>
      </c>
      <c r="N54" s="1196">
        <f>O54+P54+Q54</f>
        <v>2340</v>
      </c>
      <c r="O54" s="1731">
        <v>2340</v>
      </c>
      <c r="P54" s="1956">
        <v>0</v>
      </c>
      <c r="Q54" s="129">
        <v>0</v>
      </c>
      <c r="R54" s="1197">
        <f>S54+T54+U54</f>
        <v>915</v>
      </c>
      <c r="S54" s="387">
        <v>465</v>
      </c>
      <c r="T54" s="235">
        <v>450</v>
      </c>
      <c r="U54" s="129">
        <v>0</v>
      </c>
      <c r="V54" s="1198">
        <f>W54+X54+Y54</f>
        <v>2505</v>
      </c>
      <c r="W54" s="387"/>
      <c r="X54" s="235">
        <v>1188</v>
      </c>
      <c r="Y54" s="129">
        <v>1317</v>
      </c>
      <c r="Z54" s="1057"/>
      <c r="AA54" s="1058"/>
      <c r="AB54" s="764"/>
      <c r="AC54" s="764"/>
    </row>
    <row r="55" spans="1:29" ht="13.5" customHeight="1" thickBot="1" x14ac:dyDescent="0.3">
      <c r="A55" s="2088"/>
      <c r="B55" s="49" t="s">
        <v>279</v>
      </c>
      <c r="C55" s="1485">
        <v>963</v>
      </c>
      <c r="D55" s="173" t="s">
        <v>32</v>
      </c>
      <c r="E55" s="150" t="s">
        <v>29</v>
      </c>
      <c r="F55" s="150" t="s">
        <v>384</v>
      </c>
      <c r="G55" s="1763" t="s">
        <v>221</v>
      </c>
      <c r="H55" s="1622">
        <v>226</v>
      </c>
      <c r="I55" s="1206">
        <f>J55+N55+R55+V55</f>
        <v>9000</v>
      </c>
      <c r="J55" s="1206">
        <f>K55+L55+M55</f>
        <v>4892.18</v>
      </c>
      <c r="K55" s="1734">
        <v>0</v>
      </c>
      <c r="L55" s="1849">
        <v>0</v>
      </c>
      <c r="M55" s="1734">
        <v>4892.18</v>
      </c>
      <c r="N55" s="1206">
        <f>O55+P55+Q55</f>
        <v>4020</v>
      </c>
      <c r="O55" s="1734">
        <v>4020</v>
      </c>
      <c r="P55" s="1734">
        <v>0</v>
      </c>
      <c r="Q55" s="1208">
        <v>0</v>
      </c>
      <c r="R55" s="1206">
        <f>S55+T55+U55</f>
        <v>87.82</v>
      </c>
      <c r="S55" s="1209">
        <v>0</v>
      </c>
      <c r="T55" s="1207">
        <v>87.82</v>
      </c>
      <c r="U55" s="1210">
        <v>0</v>
      </c>
      <c r="V55" s="1206">
        <f>W55+X55+Y55</f>
        <v>0</v>
      </c>
      <c r="W55" s="1208"/>
      <c r="X55" s="1207">
        <v>0</v>
      </c>
      <c r="Y55" s="1208"/>
      <c r="Z55" s="1057"/>
      <c r="AA55" s="1058"/>
      <c r="AB55" s="764"/>
      <c r="AC55" s="764"/>
    </row>
    <row r="56" spans="1:29" ht="13.5" customHeight="1" thickBot="1" x14ac:dyDescent="0.3">
      <c r="A56" s="2088"/>
      <c r="B56" s="146" t="s">
        <v>13</v>
      </c>
      <c r="C56" s="232">
        <v>963</v>
      </c>
      <c r="D56" s="230" t="s">
        <v>32</v>
      </c>
      <c r="E56" s="231" t="s">
        <v>29</v>
      </c>
      <c r="F56" s="231" t="s">
        <v>384</v>
      </c>
      <c r="G56" s="1767" t="s">
        <v>221</v>
      </c>
      <c r="H56" s="1916">
        <v>290</v>
      </c>
      <c r="I56" s="1234">
        <f>J56+N56+R56+V56</f>
        <v>0</v>
      </c>
      <c r="J56" s="1234"/>
      <c r="K56" s="1917"/>
      <c r="L56" s="1015"/>
      <c r="M56" s="1917">
        <v>0</v>
      </c>
      <c r="N56" s="1234">
        <f>O56+P56+Q56</f>
        <v>0</v>
      </c>
      <c r="O56" s="606"/>
      <c r="P56" s="606"/>
      <c r="Q56" s="606"/>
      <c r="R56" s="1234">
        <f>S56+T56+U56</f>
        <v>0</v>
      </c>
      <c r="S56" s="766"/>
      <c r="T56" s="1015">
        <v>0</v>
      </c>
      <c r="U56" s="650"/>
      <c r="V56" s="743">
        <f>W56+X56+Y56</f>
        <v>0</v>
      </c>
      <c r="W56" s="606"/>
      <c r="X56" s="1015"/>
      <c r="Y56" s="606"/>
      <c r="Z56" s="1487"/>
      <c r="AA56" s="1488"/>
      <c r="AB56" s="764"/>
      <c r="AC56" s="764"/>
    </row>
    <row r="57" spans="1:29" ht="13.5" customHeight="1" x14ac:dyDescent="0.25">
      <c r="A57" s="2088"/>
      <c r="B57" s="79" t="s">
        <v>14</v>
      </c>
      <c r="C57" s="118">
        <v>963</v>
      </c>
      <c r="D57" s="77" t="s">
        <v>32</v>
      </c>
      <c r="E57" s="78" t="s">
        <v>29</v>
      </c>
      <c r="F57" s="78" t="s">
        <v>384</v>
      </c>
      <c r="G57" s="1762" t="s">
        <v>221</v>
      </c>
      <c r="H57" s="1621">
        <v>300</v>
      </c>
      <c r="I57" s="366">
        <f>I58+I59</f>
        <v>53810</v>
      </c>
      <c r="J57" s="366">
        <f t="shared" ref="J57:AA57" si="22">J58+J59</f>
        <v>27185.82</v>
      </c>
      <c r="K57" s="1836">
        <f t="shared" si="22"/>
        <v>0</v>
      </c>
      <c r="L57" s="367">
        <f t="shared" si="22"/>
        <v>0</v>
      </c>
      <c r="M57" s="367">
        <f t="shared" si="22"/>
        <v>27185.82</v>
      </c>
      <c r="N57" s="366">
        <f t="shared" si="22"/>
        <v>19004.22</v>
      </c>
      <c r="O57" s="367">
        <f t="shared" si="22"/>
        <v>17776.22</v>
      </c>
      <c r="P57" s="367">
        <f t="shared" si="22"/>
        <v>718</v>
      </c>
      <c r="Q57" s="367">
        <f t="shared" si="22"/>
        <v>510</v>
      </c>
      <c r="R57" s="1235">
        <f t="shared" si="22"/>
        <v>6425</v>
      </c>
      <c r="S57" s="1335">
        <f t="shared" si="22"/>
        <v>2040</v>
      </c>
      <c r="T57" s="367">
        <f t="shared" si="22"/>
        <v>2901</v>
      </c>
      <c r="U57" s="367">
        <f t="shared" si="22"/>
        <v>1484</v>
      </c>
      <c r="V57" s="366">
        <f t="shared" si="22"/>
        <v>1194.96</v>
      </c>
      <c r="W57" s="367">
        <f t="shared" si="22"/>
        <v>580</v>
      </c>
      <c r="X57" s="367">
        <f t="shared" si="22"/>
        <v>0</v>
      </c>
      <c r="Y57" s="367">
        <f t="shared" si="22"/>
        <v>614.96</v>
      </c>
      <c r="Z57" s="937">
        <f t="shared" si="22"/>
        <v>0</v>
      </c>
      <c r="AA57" s="937">
        <f t="shared" si="22"/>
        <v>0</v>
      </c>
      <c r="AB57" s="764"/>
      <c r="AC57" s="764"/>
    </row>
    <row r="58" spans="1:29" ht="13.5" customHeight="1" x14ac:dyDescent="0.25">
      <c r="A58" s="2088"/>
      <c r="B58" s="83" t="s">
        <v>15</v>
      </c>
      <c r="C58" s="105">
        <v>963</v>
      </c>
      <c r="D58" s="85" t="s">
        <v>32</v>
      </c>
      <c r="E58" s="86" t="s">
        <v>29</v>
      </c>
      <c r="F58" s="86" t="s">
        <v>384</v>
      </c>
      <c r="G58" s="1759" t="s">
        <v>221</v>
      </c>
      <c r="H58" s="1619">
        <v>310</v>
      </c>
      <c r="I58" s="1730">
        <f>J58+N58+R58+V58</f>
        <v>11000</v>
      </c>
      <c r="J58" s="1244">
        <f>K58+L58+M58</f>
        <v>0</v>
      </c>
      <c r="K58" s="1838">
        <v>0</v>
      </c>
      <c r="L58" s="1502">
        <v>0</v>
      </c>
      <c r="M58" s="389"/>
      <c r="N58" s="1243">
        <f>O58+P58+Q58</f>
        <v>11000</v>
      </c>
      <c r="O58" s="1838">
        <v>10990</v>
      </c>
      <c r="P58" s="1838">
        <v>0</v>
      </c>
      <c r="Q58" s="389">
        <v>10</v>
      </c>
      <c r="R58" s="1243">
        <f>S58+T58+U58</f>
        <v>0</v>
      </c>
      <c r="S58" s="1247"/>
      <c r="T58" s="1245">
        <v>0</v>
      </c>
      <c r="U58" s="1248"/>
      <c r="V58" s="1244">
        <f>W58+X58+Y58</f>
        <v>0</v>
      </c>
      <c r="W58" s="389">
        <v>0</v>
      </c>
      <c r="X58" s="1245"/>
      <c r="Y58" s="389"/>
      <c r="Z58" s="1250"/>
      <c r="AA58" s="1251"/>
      <c r="AB58" s="764"/>
      <c r="AC58" s="764"/>
    </row>
    <row r="59" spans="1:29" ht="18.75" thickBot="1" x14ac:dyDescent="0.3">
      <c r="A59" s="2088"/>
      <c r="B59" s="49" t="s">
        <v>17</v>
      </c>
      <c r="C59" s="119">
        <v>963</v>
      </c>
      <c r="D59" s="173" t="s">
        <v>32</v>
      </c>
      <c r="E59" s="150" t="s">
        <v>29</v>
      </c>
      <c r="F59" s="150" t="s">
        <v>384</v>
      </c>
      <c r="G59" s="1763" t="s">
        <v>221</v>
      </c>
      <c r="H59" s="1622">
        <v>340</v>
      </c>
      <c r="I59" s="1733">
        <f>J59+N59+R59+V59</f>
        <v>42810</v>
      </c>
      <c r="J59" s="1217">
        <f>K59+L59+M59</f>
        <v>27185.82</v>
      </c>
      <c r="K59" s="1734">
        <v>0</v>
      </c>
      <c r="L59" s="1849">
        <v>0</v>
      </c>
      <c r="M59" s="1734">
        <v>27185.82</v>
      </c>
      <c r="N59" s="1206">
        <f>O59+P59+Q59</f>
        <v>8004.22</v>
      </c>
      <c r="O59" s="1734">
        <v>6786.22</v>
      </c>
      <c r="P59" s="1734">
        <v>718</v>
      </c>
      <c r="Q59" s="1208">
        <v>500</v>
      </c>
      <c r="R59" s="1206">
        <f>S59+T59+U59</f>
        <v>6425</v>
      </c>
      <c r="S59" s="1209">
        <v>2040</v>
      </c>
      <c r="T59" s="1207">
        <v>2901</v>
      </c>
      <c r="U59" s="1210">
        <v>1484</v>
      </c>
      <c r="V59" s="1217">
        <f>W59+X59+Y59</f>
        <v>1194.96</v>
      </c>
      <c r="W59" s="1208">
        <v>580</v>
      </c>
      <c r="X59" s="1207">
        <v>0</v>
      </c>
      <c r="Y59" s="1208">
        <v>614.96</v>
      </c>
      <c r="Z59" s="1059"/>
      <c r="AA59" s="1060"/>
      <c r="AB59" s="764"/>
      <c r="AC59" s="764"/>
    </row>
    <row r="60" spans="1:29" ht="28.5" thickBot="1" x14ac:dyDescent="0.3">
      <c r="A60" s="2088"/>
      <c r="B60" s="529" t="s">
        <v>248</v>
      </c>
      <c r="C60" s="829">
        <v>963</v>
      </c>
      <c r="D60" s="826" t="s">
        <v>32</v>
      </c>
      <c r="E60" s="827" t="s">
        <v>29</v>
      </c>
      <c r="F60" s="827" t="s">
        <v>384</v>
      </c>
      <c r="G60" s="1755" t="s">
        <v>249</v>
      </c>
      <c r="H60" s="533" t="s">
        <v>28</v>
      </c>
      <c r="I60" s="430">
        <f>I61</f>
        <v>2035</v>
      </c>
      <c r="J60" s="430">
        <f t="shared" ref="J60:AA61" si="23">J61</f>
        <v>602</v>
      </c>
      <c r="K60" s="1841">
        <f t="shared" si="23"/>
        <v>0</v>
      </c>
      <c r="L60" s="430">
        <f t="shared" si="23"/>
        <v>602</v>
      </c>
      <c r="M60" s="430">
        <f t="shared" si="23"/>
        <v>0</v>
      </c>
      <c r="N60" s="430">
        <f t="shared" si="23"/>
        <v>1089</v>
      </c>
      <c r="O60" s="430">
        <f t="shared" si="23"/>
        <v>675</v>
      </c>
      <c r="P60" s="430">
        <f t="shared" si="23"/>
        <v>0</v>
      </c>
      <c r="Q60" s="430">
        <f t="shared" si="23"/>
        <v>414</v>
      </c>
      <c r="R60" s="430">
        <f t="shared" si="23"/>
        <v>344</v>
      </c>
      <c r="S60" s="430">
        <f t="shared" si="23"/>
        <v>0</v>
      </c>
      <c r="T60" s="430">
        <f t="shared" si="23"/>
        <v>0</v>
      </c>
      <c r="U60" s="430">
        <f t="shared" si="23"/>
        <v>344</v>
      </c>
      <c r="V60" s="430">
        <f t="shared" si="23"/>
        <v>0</v>
      </c>
      <c r="W60" s="430">
        <f t="shared" si="23"/>
        <v>0</v>
      </c>
      <c r="X60" s="430">
        <f t="shared" si="23"/>
        <v>0</v>
      </c>
      <c r="Y60" s="430">
        <f t="shared" si="23"/>
        <v>0</v>
      </c>
      <c r="Z60" s="430">
        <f t="shared" si="23"/>
        <v>0</v>
      </c>
      <c r="AA60" s="430">
        <f t="shared" si="23"/>
        <v>0</v>
      </c>
      <c r="AB60" s="764"/>
      <c r="AC60" s="764"/>
    </row>
    <row r="61" spans="1:29" ht="18" x14ac:dyDescent="0.25">
      <c r="A61" s="2088"/>
      <c r="B61" s="728" t="s">
        <v>51</v>
      </c>
      <c r="C61" s="1132">
        <v>963</v>
      </c>
      <c r="D61" s="1133" t="s">
        <v>32</v>
      </c>
      <c r="E61" s="151" t="s">
        <v>29</v>
      </c>
      <c r="F61" s="151" t="s">
        <v>384</v>
      </c>
      <c r="G61" s="1764" t="s">
        <v>249</v>
      </c>
      <c r="H61" s="1623">
        <v>200</v>
      </c>
      <c r="I61" s="1253">
        <f>I62</f>
        <v>2035</v>
      </c>
      <c r="J61" s="1253">
        <f t="shared" si="23"/>
        <v>602</v>
      </c>
      <c r="K61" s="1842">
        <f t="shared" si="23"/>
        <v>0</v>
      </c>
      <c r="L61" s="1254">
        <f t="shared" si="23"/>
        <v>602</v>
      </c>
      <c r="M61" s="1254">
        <f t="shared" si="23"/>
        <v>0</v>
      </c>
      <c r="N61" s="1253">
        <f t="shared" si="23"/>
        <v>1089</v>
      </c>
      <c r="O61" s="1254">
        <f t="shared" si="23"/>
        <v>675</v>
      </c>
      <c r="P61" s="1254">
        <f t="shared" si="23"/>
        <v>0</v>
      </c>
      <c r="Q61" s="1254">
        <f t="shared" si="23"/>
        <v>414</v>
      </c>
      <c r="R61" s="1253">
        <f t="shared" si="23"/>
        <v>344</v>
      </c>
      <c r="S61" s="1254">
        <f t="shared" si="23"/>
        <v>0</v>
      </c>
      <c r="T61" s="1254">
        <f t="shared" si="23"/>
        <v>0</v>
      </c>
      <c r="U61" s="1254">
        <f t="shared" si="23"/>
        <v>344</v>
      </c>
      <c r="V61" s="1253">
        <f t="shared" si="23"/>
        <v>0</v>
      </c>
      <c r="W61" s="1254">
        <f t="shared" si="23"/>
        <v>0</v>
      </c>
      <c r="X61" s="1254">
        <f t="shared" si="23"/>
        <v>0</v>
      </c>
      <c r="Y61" s="1254">
        <f t="shared" si="23"/>
        <v>0</v>
      </c>
      <c r="Z61" s="1255">
        <f t="shared" si="23"/>
        <v>0</v>
      </c>
      <c r="AA61" s="1255">
        <f t="shared" si="23"/>
        <v>0</v>
      </c>
      <c r="AB61" s="764"/>
      <c r="AC61" s="764"/>
    </row>
    <row r="62" spans="1:29" ht="18.75" thickBot="1" x14ac:dyDescent="0.3">
      <c r="A62" s="2088"/>
      <c r="B62" s="736" t="s">
        <v>13</v>
      </c>
      <c r="C62" s="1081">
        <v>963</v>
      </c>
      <c r="D62" s="582" t="s">
        <v>32</v>
      </c>
      <c r="E62" s="583" t="s">
        <v>29</v>
      </c>
      <c r="F62" s="583" t="s">
        <v>384</v>
      </c>
      <c r="G62" s="1765" t="s">
        <v>249</v>
      </c>
      <c r="H62" s="1624" t="s">
        <v>185</v>
      </c>
      <c r="I62" s="1732">
        <f>J62+N62+R62+V62</f>
        <v>2035</v>
      </c>
      <c r="J62" s="1256">
        <f>K62+L62+M62</f>
        <v>602</v>
      </c>
      <c r="K62" s="1843">
        <v>0</v>
      </c>
      <c r="L62" s="1880">
        <v>602</v>
      </c>
      <c r="M62" s="1843">
        <v>0</v>
      </c>
      <c r="N62" s="1252">
        <f>O62+P62+Q62</f>
        <v>1089</v>
      </c>
      <c r="O62" s="1848">
        <v>675</v>
      </c>
      <c r="P62" s="1848">
        <v>0</v>
      </c>
      <c r="Q62" s="375">
        <v>414</v>
      </c>
      <c r="R62" s="1257">
        <f>S62+T62+U62</f>
        <v>344</v>
      </c>
      <c r="S62" s="377"/>
      <c r="T62" s="467"/>
      <c r="U62" s="376">
        <v>344</v>
      </c>
      <c r="V62" s="1252">
        <f>W62+X62+Y62</f>
        <v>0</v>
      </c>
      <c r="W62" s="375"/>
      <c r="X62" s="467">
        <v>0</v>
      </c>
      <c r="Y62" s="375"/>
      <c r="Z62" s="1076"/>
      <c r="AA62" s="1077"/>
      <c r="AB62" s="764"/>
      <c r="AC62" s="764"/>
    </row>
    <row r="63" spans="1:29" ht="18.75" thickBot="1" x14ac:dyDescent="0.3">
      <c r="A63" s="2088"/>
      <c r="B63" s="1106" t="s">
        <v>418</v>
      </c>
      <c r="C63" s="829">
        <v>963</v>
      </c>
      <c r="D63" s="826" t="s">
        <v>32</v>
      </c>
      <c r="E63" s="827" t="s">
        <v>29</v>
      </c>
      <c r="F63" s="827" t="s">
        <v>384</v>
      </c>
      <c r="G63" s="1755" t="s">
        <v>184</v>
      </c>
      <c r="H63" s="533" t="s">
        <v>28</v>
      </c>
      <c r="I63" s="430">
        <f>I64</f>
        <v>2360</v>
      </c>
      <c r="J63" s="430">
        <f t="shared" ref="J63:AA63" si="24">J64</f>
        <v>37</v>
      </c>
      <c r="K63" s="1841">
        <f t="shared" si="24"/>
        <v>0</v>
      </c>
      <c r="L63" s="430">
        <f t="shared" si="24"/>
        <v>37</v>
      </c>
      <c r="M63" s="430">
        <f t="shared" si="24"/>
        <v>0</v>
      </c>
      <c r="N63" s="430">
        <f t="shared" si="24"/>
        <v>1306</v>
      </c>
      <c r="O63" s="430">
        <f t="shared" si="24"/>
        <v>700</v>
      </c>
      <c r="P63" s="430">
        <f t="shared" si="24"/>
        <v>0</v>
      </c>
      <c r="Q63" s="430">
        <f t="shared" si="24"/>
        <v>606</v>
      </c>
      <c r="R63" s="430">
        <f t="shared" si="24"/>
        <v>456</v>
      </c>
      <c r="S63" s="430">
        <f t="shared" si="24"/>
        <v>0</v>
      </c>
      <c r="T63" s="430">
        <f t="shared" si="24"/>
        <v>456</v>
      </c>
      <c r="U63" s="430">
        <f t="shared" si="24"/>
        <v>0</v>
      </c>
      <c r="V63" s="430">
        <f t="shared" si="24"/>
        <v>561</v>
      </c>
      <c r="W63" s="430">
        <f t="shared" si="24"/>
        <v>0</v>
      </c>
      <c r="X63" s="430">
        <f t="shared" si="24"/>
        <v>561</v>
      </c>
      <c r="Y63" s="430">
        <f t="shared" si="24"/>
        <v>0</v>
      </c>
      <c r="Z63" s="1236">
        <f t="shared" si="24"/>
        <v>0</v>
      </c>
      <c r="AA63" s="1236">
        <f t="shared" si="24"/>
        <v>0</v>
      </c>
      <c r="AB63" s="764"/>
      <c r="AC63" s="764"/>
    </row>
    <row r="64" spans="1:29" ht="18" x14ac:dyDescent="0.25">
      <c r="A64" s="2088"/>
      <c r="B64" s="763" t="s">
        <v>51</v>
      </c>
      <c r="C64" s="517">
        <v>963</v>
      </c>
      <c r="D64" s="488" t="s">
        <v>32</v>
      </c>
      <c r="E64" s="138" t="s">
        <v>29</v>
      </c>
      <c r="F64" s="138" t="s">
        <v>384</v>
      </c>
      <c r="G64" s="1751" t="s">
        <v>184</v>
      </c>
      <c r="H64" s="1611">
        <v>200</v>
      </c>
      <c r="I64" s="1191">
        <f>I65</f>
        <v>2360</v>
      </c>
      <c r="J64" s="1191">
        <f t="shared" ref="J64:AA64" si="25">J65</f>
        <v>37</v>
      </c>
      <c r="K64" s="1844">
        <f t="shared" si="25"/>
        <v>0</v>
      </c>
      <c r="L64" s="1192">
        <f t="shared" si="25"/>
        <v>37</v>
      </c>
      <c r="M64" s="1192">
        <f t="shared" si="25"/>
        <v>0</v>
      </c>
      <c r="N64" s="1191">
        <f t="shared" si="25"/>
        <v>1306</v>
      </c>
      <c r="O64" s="1192">
        <f t="shared" si="25"/>
        <v>700</v>
      </c>
      <c r="P64" s="1192">
        <f t="shared" si="25"/>
        <v>0</v>
      </c>
      <c r="Q64" s="1192">
        <f t="shared" si="25"/>
        <v>606</v>
      </c>
      <c r="R64" s="1191">
        <f t="shared" si="25"/>
        <v>456</v>
      </c>
      <c r="S64" s="1192">
        <f t="shared" si="25"/>
        <v>0</v>
      </c>
      <c r="T64" s="1192">
        <f t="shared" si="25"/>
        <v>456</v>
      </c>
      <c r="U64" s="1192">
        <f t="shared" si="25"/>
        <v>0</v>
      </c>
      <c r="V64" s="1191">
        <f t="shared" si="25"/>
        <v>561</v>
      </c>
      <c r="W64" s="1192">
        <f t="shared" si="25"/>
        <v>0</v>
      </c>
      <c r="X64" s="1192">
        <f t="shared" si="25"/>
        <v>561</v>
      </c>
      <c r="Y64" s="1192">
        <f t="shared" si="25"/>
        <v>0</v>
      </c>
      <c r="Z64" s="1258">
        <f t="shared" si="25"/>
        <v>0</v>
      </c>
      <c r="AA64" s="1258">
        <f t="shared" si="25"/>
        <v>0</v>
      </c>
      <c r="AB64" s="764"/>
      <c r="AC64" s="764"/>
    </row>
    <row r="65" spans="1:29" ht="18.75" thickBot="1" x14ac:dyDescent="0.3">
      <c r="A65" s="2088"/>
      <c r="B65" s="736" t="s">
        <v>13</v>
      </c>
      <c r="C65" s="1081">
        <v>963</v>
      </c>
      <c r="D65" s="582" t="s">
        <v>32</v>
      </c>
      <c r="E65" s="583" t="s">
        <v>29</v>
      </c>
      <c r="F65" s="583" t="s">
        <v>384</v>
      </c>
      <c r="G65" s="1765" t="s">
        <v>184</v>
      </c>
      <c r="H65" s="1624" t="s">
        <v>185</v>
      </c>
      <c r="I65" s="1732">
        <f>J65+N65+R65+V65</f>
        <v>2360</v>
      </c>
      <c r="J65" s="1256">
        <f>K65+L65+M65</f>
        <v>37</v>
      </c>
      <c r="K65" s="1843">
        <v>0</v>
      </c>
      <c r="L65" s="1880">
        <v>37</v>
      </c>
      <c r="M65" s="1843">
        <v>0</v>
      </c>
      <c r="N65" s="1252">
        <f>O65+P65+Q65</f>
        <v>1306</v>
      </c>
      <c r="O65" s="1843">
        <v>700</v>
      </c>
      <c r="P65" s="1843">
        <v>0</v>
      </c>
      <c r="Q65" s="375">
        <v>606</v>
      </c>
      <c r="R65" s="1257">
        <f>S65+T65+U65</f>
        <v>456</v>
      </c>
      <c r="S65" s="377">
        <v>0</v>
      </c>
      <c r="T65" s="467">
        <v>456</v>
      </c>
      <c r="U65" s="376">
        <v>0</v>
      </c>
      <c r="V65" s="1252">
        <f>W65+X65+Y65</f>
        <v>561</v>
      </c>
      <c r="W65" s="375"/>
      <c r="X65" s="467">
        <v>561</v>
      </c>
      <c r="Y65" s="375">
        <v>0</v>
      </c>
      <c r="Z65" s="1076"/>
      <c r="AA65" s="1077"/>
      <c r="AB65" s="764"/>
      <c r="AC65" s="764"/>
    </row>
    <row r="66" spans="1:29" ht="18.75" thickBot="1" x14ac:dyDescent="0.3">
      <c r="A66" s="2088"/>
      <c r="B66" s="1106" t="s">
        <v>420</v>
      </c>
      <c r="C66" s="829">
        <v>963</v>
      </c>
      <c r="D66" s="826" t="s">
        <v>32</v>
      </c>
      <c r="E66" s="827" t="s">
        <v>29</v>
      </c>
      <c r="F66" s="827" t="s">
        <v>384</v>
      </c>
      <c r="G66" s="1755" t="s">
        <v>419</v>
      </c>
      <c r="H66" s="533" t="s">
        <v>28</v>
      </c>
      <c r="I66" s="430">
        <f>I67</f>
        <v>106</v>
      </c>
      <c r="J66" s="430">
        <f t="shared" ref="J66:Y67" si="26">J67</f>
        <v>0.01</v>
      </c>
      <c r="K66" s="1841">
        <f t="shared" si="26"/>
        <v>0</v>
      </c>
      <c r="L66" s="430">
        <f t="shared" si="26"/>
        <v>0.01</v>
      </c>
      <c r="M66" s="430">
        <f t="shared" si="26"/>
        <v>0</v>
      </c>
      <c r="N66" s="430">
        <f t="shared" si="26"/>
        <v>43.55</v>
      </c>
      <c r="O66" s="430">
        <f t="shared" si="26"/>
        <v>2.65</v>
      </c>
      <c r="P66" s="430">
        <f t="shared" si="26"/>
        <v>40.9</v>
      </c>
      <c r="Q66" s="430">
        <f t="shared" si="26"/>
        <v>0</v>
      </c>
      <c r="R66" s="430">
        <f t="shared" si="26"/>
        <v>62.44</v>
      </c>
      <c r="S66" s="430">
        <f t="shared" si="26"/>
        <v>0</v>
      </c>
      <c r="T66" s="430">
        <f t="shared" si="26"/>
        <v>62.44</v>
      </c>
      <c r="U66" s="430">
        <f t="shared" si="26"/>
        <v>0</v>
      </c>
      <c r="V66" s="430">
        <f t="shared" si="26"/>
        <v>0</v>
      </c>
      <c r="W66" s="430">
        <f t="shared" si="26"/>
        <v>0</v>
      </c>
      <c r="X66" s="430">
        <f t="shared" si="26"/>
        <v>0</v>
      </c>
      <c r="Y66" s="430">
        <f t="shared" si="26"/>
        <v>0</v>
      </c>
      <c r="Z66" s="1076"/>
      <c r="AA66" s="1077"/>
      <c r="AB66" s="764"/>
      <c r="AC66" s="764"/>
    </row>
    <row r="67" spans="1:29" ht="18.75" thickBot="1" x14ac:dyDescent="0.3">
      <c r="A67" s="2088"/>
      <c r="B67" s="763" t="s">
        <v>51</v>
      </c>
      <c r="C67" s="517">
        <v>963</v>
      </c>
      <c r="D67" s="488" t="s">
        <v>32</v>
      </c>
      <c r="E67" s="138" t="s">
        <v>29</v>
      </c>
      <c r="F67" s="138" t="s">
        <v>384</v>
      </c>
      <c r="G67" s="1751" t="s">
        <v>419</v>
      </c>
      <c r="H67" s="1611">
        <v>200</v>
      </c>
      <c r="I67" s="1191">
        <f>I68</f>
        <v>106</v>
      </c>
      <c r="J67" s="1191">
        <f t="shared" si="26"/>
        <v>0.01</v>
      </c>
      <c r="K67" s="1844">
        <f t="shared" si="26"/>
        <v>0</v>
      </c>
      <c r="L67" s="1192">
        <f t="shared" si="26"/>
        <v>0.01</v>
      </c>
      <c r="M67" s="1192">
        <f t="shared" si="26"/>
        <v>0</v>
      </c>
      <c r="N67" s="1191">
        <f t="shared" si="26"/>
        <v>43.55</v>
      </c>
      <c r="O67" s="1192">
        <f t="shared" si="26"/>
        <v>2.65</v>
      </c>
      <c r="P67" s="1192">
        <f t="shared" si="26"/>
        <v>40.9</v>
      </c>
      <c r="Q67" s="1192">
        <f t="shared" si="26"/>
        <v>0</v>
      </c>
      <c r="R67" s="1191">
        <f t="shared" si="26"/>
        <v>62.44</v>
      </c>
      <c r="S67" s="1192">
        <f t="shared" si="26"/>
        <v>0</v>
      </c>
      <c r="T67" s="1192">
        <f t="shared" si="26"/>
        <v>62.44</v>
      </c>
      <c r="U67" s="1192">
        <f t="shared" si="26"/>
        <v>0</v>
      </c>
      <c r="V67" s="1191">
        <f t="shared" si="26"/>
        <v>0</v>
      </c>
      <c r="W67" s="1192">
        <f t="shared" si="26"/>
        <v>0</v>
      </c>
      <c r="X67" s="1192">
        <f t="shared" si="26"/>
        <v>0</v>
      </c>
      <c r="Y67" s="1192">
        <f t="shared" si="26"/>
        <v>0</v>
      </c>
      <c r="Z67" s="1076"/>
      <c r="AA67" s="1077"/>
      <c r="AB67" s="764"/>
      <c r="AC67" s="764"/>
    </row>
    <row r="68" spans="1:29" ht="18.75" thickBot="1" x14ac:dyDescent="0.3">
      <c r="A68" s="2089"/>
      <c r="B68" s="736" t="s">
        <v>13</v>
      </c>
      <c r="C68" s="1081">
        <v>963</v>
      </c>
      <c r="D68" s="582" t="s">
        <v>32</v>
      </c>
      <c r="E68" s="583" t="s">
        <v>29</v>
      </c>
      <c r="F68" s="583" t="s">
        <v>384</v>
      </c>
      <c r="G68" s="1765" t="s">
        <v>419</v>
      </c>
      <c r="H68" s="1624" t="s">
        <v>185</v>
      </c>
      <c r="I68" s="1732">
        <f>J68+N68+R68+V68</f>
        <v>106</v>
      </c>
      <c r="J68" s="1256">
        <f>K68+L68+M68</f>
        <v>0.01</v>
      </c>
      <c r="K68" s="1843">
        <v>0</v>
      </c>
      <c r="L68" s="1880">
        <v>0.01</v>
      </c>
      <c r="M68" s="1843">
        <v>0</v>
      </c>
      <c r="N68" s="1252">
        <f>O68+P68+Q68</f>
        <v>43.55</v>
      </c>
      <c r="O68" s="1843">
        <v>2.65</v>
      </c>
      <c r="P68" s="1843">
        <v>40.9</v>
      </c>
      <c r="Q68" s="375">
        <v>0</v>
      </c>
      <c r="R68" s="1257">
        <f>S68+T68+U68</f>
        <v>62.44</v>
      </c>
      <c r="S68" s="377">
        <v>0</v>
      </c>
      <c r="T68" s="467">
        <v>62.44</v>
      </c>
      <c r="U68" s="376">
        <v>0</v>
      </c>
      <c r="V68" s="1252">
        <f>W68+X68+Y68</f>
        <v>0</v>
      </c>
      <c r="W68" s="375"/>
      <c r="X68" s="467"/>
      <c r="Y68" s="375">
        <v>0</v>
      </c>
      <c r="Z68" s="1076"/>
      <c r="AA68" s="1077"/>
      <c r="AB68" s="764"/>
      <c r="AC68" s="764"/>
    </row>
    <row r="69" spans="1:29" s="1" customFormat="1" ht="2.25" customHeight="1" thickBot="1" x14ac:dyDescent="0.3">
      <c r="A69" s="120"/>
      <c r="B69" s="121"/>
      <c r="C69" s="122"/>
      <c r="D69" s="92"/>
      <c r="E69" s="93"/>
      <c r="F69" s="94"/>
      <c r="G69" s="93"/>
      <c r="H69" s="95"/>
      <c r="I69" s="371"/>
      <c r="J69" s="407"/>
      <c r="K69" s="373"/>
      <c r="L69" s="390"/>
      <c r="M69" s="371"/>
      <c r="N69" s="407"/>
      <c r="O69" s="371"/>
      <c r="P69" s="371"/>
      <c r="Q69" s="373"/>
      <c r="R69" s="408"/>
      <c r="S69" s="373"/>
      <c r="T69" s="373"/>
      <c r="U69" s="372"/>
      <c r="V69" s="409"/>
      <c r="W69" s="371"/>
      <c r="X69" s="390"/>
      <c r="Y69" s="371"/>
      <c r="Z69" s="984"/>
      <c r="AA69" s="987"/>
      <c r="AB69" s="764"/>
      <c r="AC69" s="764"/>
    </row>
    <row r="70" spans="1:29" s="1" customFormat="1" ht="30" hidden="1" thickBot="1" x14ac:dyDescent="0.3">
      <c r="A70" s="2097" t="s">
        <v>310</v>
      </c>
      <c r="B70" s="44" t="s">
        <v>181</v>
      </c>
      <c r="C70" s="96">
        <v>963</v>
      </c>
      <c r="D70" s="97" t="s">
        <v>32</v>
      </c>
      <c r="E70" s="98" t="s">
        <v>95</v>
      </c>
      <c r="F70" s="98" t="s">
        <v>27</v>
      </c>
      <c r="G70" s="98" t="s">
        <v>28</v>
      </c>
      <c r="H70" s="1608" t="s">
        <v>28</v>
      </c>
      <c r="I70" s="99">
        <f>I71</f>
        <v>0</v>
      </c>
      <c r="J70" s="99">
        <f t="shared" ref="J70:Y71" si="27">J71</f>
        <v>0</v>
      </c>
      <c r="K70" s="99">
        <f t="shared" si="27"/>
        <v>0</v>
      </c>
      <c r="L70" s="99">
        <f t="shared" si="27"/>
        <v>0</v>
      </c>
      <c r="M70" s="99">
        <f t="shared" si="27"/>
        <v>0</v>
      </c>
      <c r="N70" s="99">
        <f t="shared" si="27"/>
        <v>0</v>
      </c>
      <c r="O70" s="295">
        <f t="shared" si="27"/>
        <v>0</v>
      </c>
      <c r="P70" s="295">
        <f t="shared" si="27"/>
        <v>0</v>
      </c>
      <c r="Q70" s="236">
        <f t="shared" si="27"/>
        <v>0</v>
      </c>
      <c r="R70" s="236">
        <f t="shared" si="27"/>
        <v>0</v>
      </c>
      <c r="S70" s="236">
        <f t="shared" si="27"/>
        <v>0</v>
      </c>
      <c r="T70" s="99">
        <f t="shared" si="27"/>
        <v>0</v>
      </c>
      <c r="U70" s="100">
        <f t="shared" si="27"/>
        <v>0</v>
      </c>
      <c r="V70" s="99">
        <f t="shared" si="27"/>
        <v>0</v>
      </c>
      <c r="W70" s="99">
        <f t="shared" si="27"/>
        <v>0</v>
      </c>
      <c r="X70" s="99">
        <f t="shared" si="27"/>
        <v>0</v>
      </c>
      <c r="Y70" s="99">
        <f t="shared" si="27"/>
        <v>0</v>
      </c>
      <c r="Z70" s="982"/>
      <c r="AA70" s="622"/>
      <c r="AB70" s="764"/>
      <c r="AC70" s="764"/>
    </row>
    <row r="71" spans="1:29" s="1" customFormat="1" ht="29.25" hidden="1" customHeight="1" thickBot="1" x14ac:dyDescent="0.3">
      <c r="A71" s="2098"/>
      <c r="B71" s="798" t="s">
        <v>182</v>
      </c>
      <c r="C71" s="299">
        <v>963</v>
      </c>
      <c r="D71" s="300" t="s">
        <v>32</v>
      </c>
      <c r="E71" s="301" t="s">
        <v>95</v>
      </c>
      <c r="F71" s="301"/>
      <c r="G71" s="147"/>
      <c r="H71" s="1615"/>
      <c r="I71" s="99">
        <f>J71+N71+R71+V71</f>
        <v>0</v>
      </c>
      <c r="J71" s="534"/>
      <c r="K71" s="392"/>
      <c r="L71" s="393"/>
      <c r="M71" s="392"/>
      <c r="N71" s="534">
        <f>N72</f>
        <v>0</v>
      </c>
      <c r="O71" s="413">
        <f>O72</f>
        <v>0</v>
      </c>
      <c r="P71" s="413">
        <f t="shared" si="27"/>
        <v>0</v>
      </c>
      <c r="Q71" s="1259">
        <f t="shared" si="27"/>
        <v>0</v>
      </c>
      <c r="R71" s="656">
        <f t="shared" ref="R71:Y73" si="28">R72</f>
        <v>0</v>
      </c>
      <c r="S71" s="1259">
        <f t="shared" si="28"/>
        <v>0</v>
      </c>
      <c r="T71" s="1260">
        <f t="shared" si="28"/>
        <v>0</v>
      </c>
      <c r="U71" s="1261">
        <f t="shared" si="28"/>
        <v>0</v>
      </c>
      <c r="V71" s="566">
        <f t="shared" si="28"/>
        <v>0</v>
      </c>
      <c r="W71" s="1212">
        <f t="shared" si="28"/>
        <v>0</v>
      </c>
      <c r="X71" s="1260">
        <f t="shared" si="28"/>
        <v>0</v>
      </c>
      <c r="Y71" s="1212">
        <f t="shared" si="28"/>
        <v>0</v>
      </c>
      <c r="Z71" s="981"/>
      <c r="AA71" s="621"/>
      <c r="AB71" s="764"/>
      <c r="AC71" s="764"/>
    </row>
    <row r="72" spans="1:29" s="1" customFormat="1" ht="30" hidden="1" thickBot="1" x14ac:dyDescent="0.3">
      <c r="A72" s="2098"/>
      <c r="B72" s="42" t="s">
        <v>217</v>
      </c>
      <c r="C72" s="302">
        <v>963</v>
      </c>
      <c r="D72" s="303" t="s">
        <v>32</v>
      </c>
      <c r="E72" s="304" t="s">
        <v>95</v>
      </c>
      <c r="F72" s="304"/>
      <c r="G72" s="304"/>
      <c r="H72" s="1625"/>
      <c r="I72" s="295">
        <f>I73</f>
        <v>0</v>
      </c>
      <c r="J72" s="357"/>
      <c r="K72" s="364"/>
      <c r="L72" s="1189"/>
      <c r="M72" s="364"/>
      <c r="N72" s="357">
        <f>N73</f>
        <v>0</v>
      </c>
      <c r="O72" s="413">
        <f>O73</f>
        <v>0</v>
      </c>
      <c r="P72" s="413">
        <f>P73</f>
        <v>0</v>
      </c>
      <c r="Q72" s="365">
        <f>Q73</f>
        <v>0</v>
      </c>
      <c r="R72" s="1262">
        <f t="shared" si="28"/>
        <v>0</v>
      </c>
      <c r="S72" s="365">
        <f t="shared" si="28"/>
        <v>0</v>
      </c>
      <c r="T72" s="1189">
        <f t="shared" si="28"/>
        <v>0</v>
      </c>
      <c r="U72" s="360">
        <f t="shared" si="28"/>
        <v>0</v>
      </c>
      <c r="V72" s="1263">
        <f t="shared" si="28"/>
        <v>0</v>
      </c>
      <c r="W72" s="364">
        <f t="shared" si="28"/>
        <v>0</v>
      </c>
      <c r="X72" s="1189">
        <f t="shared" si="28"/>
        <v>0</v>
      </c>
      <c r="Y72" s="364">
        <f t="shared" si="28"/>
        <v>0</v>
      </c>
      <c r="Z72" s="981"/>
      <c r="AA72" s="621"/>
      <c r="AB72" s="764"/>
      <c r="AC72" s="764"/>
    </row>
    <row r="73" spans="1:29" s="1" customFormat="1" ht="18.75" hidden="1" thickBot="1" x14ac:dyDescent="0.3">
      <c r="A73" s="2098"/>
      <c r="B73" s="48" t="s">
        <v>51</v>
      </c>
      <c r="C73" s="307">
        <v>963</v>
      </c>
      <c r="D73" s="308" t="s">
        <v>32</v>
      </c>
      <c r="E73" s="309" t="s">
        <v>95</v>
      </c>
      <c r="F73" s="309"/>
      <c r="G73" s="309"/>
      <c r="H73" s="1626"/>
      <c r="I73" s="1264">
        <f>I74</f>
        <v>0</v>
      </c>
      <c r="J73" s="1265"/>
      <c r="K73" s="1266"/>
      <c r="L73" s="1267"/>
      <c r="M73" s="1266"/>
      <c r="N73" s="1265">
        <f>N74</f>
        <v>0</v>
      </c>
      <c r="O73" s="413"/>
      <c r="P73" s="413"/>
      <c r="Q73" s="1268"/>
      <c r="R73" s="1269">
        <f t="shared" si="28"/>
        <v>0</v>
      </c>
      <c r="S73" s="1268">
        <f t="shared" si="28"/>
        <v>0</v>
      </c>
      <c r="T73" s="1267">
        <f t="shared" si="28"/>
        <v>0</v>
      </c>
      <c r="U73" s="1270">
        <f t="shared" si="28"/>
        <v>0</v>
      </c>
      <c r="V73" s="1271">
        <f t="shared" si="28"/>
        <v>0</v>
      </c>
      <c r="W73" s="1266">
        <f t="shared" si="28"/>
        <v>0</v>
      </c>
      <c r="X73" s="1267">
        <f t="shared" si="28"/>
        <v>0</v>
      </c>
      <c r="Y73" s="1266">
        <f t="shared" si="28"/>
        <v>0</v>
      </c>
      <c r="Z73" s="981"/>
      <c r="AA73" s="621"/>
      <c r="AB73" s="764"/>
      <c r="AC73" s="764"/>
    </row>
    <row r="74" spans="1:29" s="1" customFormat="1" ht="18.75" hidden="1" thickBot="1" x14ac:dyDescent="0.3">
      <c r="A74" s="2098"/>
      <c r="B74" s="1028" t="s">
        <v>13</v>
      </c>
      <c r="C74" s="1029">
        <v>963</v>
      </c>
      <c r="D74" s="1030" t="s">
        <v>32</v>
      </c>
      <c r="E74" s="526" t="s">
        <v>95</v>
      </c>
      <c r="F74" s="526"/>
      <c r="G74" s="526"/>
      <c r="H74" s="1627"/>
      <c r="I74" s="1272">
        <f>J74+N74+R74+V74</f>
        <v>0</v>
      </c>
      <c r="J74" s="1273"/>
      <c r="K74" s="528"/>
      <c r="L74" s="1274"/>
      <c r="M74" s="528"/>
      <c r="N74" s="1273">
        <f>O74+P74+Q74</f>
        <v>0</v>
      </c>
      <c r="O74" s="528"/>
      <c r="P74" s="528"/>
      <c r="Q74" s="655"/>
      <c r="R74" s="1275">
        <f>S74+T74+U74</f>
        <v>0</v>
      </c>
      <c r="S74" s="655"/>
      <c r="T74" s="1274"/>
      <c r="U74" s="652"/>
      <c r="V74" s="1276">
        <f>W74+X74+Y74</f>
        <v>0</v>
      </c>
      <c r="W74" s="528"/>
      <c r="X74" s="1274"/>
      <c r="Y74" s="528"/>
      <c r="Z74" s="986"/>
      <c r="AA74" s="989"/>
      <c r="AB74" s="764"/>
      <c r="AC74" s="764"/>
    </row>
    <row r="75" spans="1:29" s="1" customFormat="1" ht="3.75" hidden="1" customHeight="1" thickBot="1" x14ac:dyDescent="0.3">
      <c r="A75" s="1031"/>
      <c r="B75" s="183"/>
      <c r="C75" s="1032"/>
      <c r="D75" s="1033"/>
      <c r="E75" s="1034"/>
      <c r="F75" s="1034"/>
      <c r="G75" s="1034"/>
      <c r="H75" s="533"/>
      <c r="I75" s="534"/>
      <c r="J75" s="534"/>
      <c r="K75" s="896"/>
      <c r="L75" s="897"/>
      <c r="M75" s="896"/>
      <c r="N75" s="534"/>
      <c r="O75" s="896"/>
      <c r="P75" s="896"/>
      <c r="Q75" s="915"/>
      <c r="R75" s="656"/>
      <c r="S75" s="915"/>
      <c r="T75" s="897"/>
      <c r="U75" s="898"/>
      <c r="V75" s="566"/>
      <c r="W75" s="896"/>
      <c r="X75" s="897"/>
      <c r="Y75" s="896"/>
      <c r="Z75" s="990"/>
      <c r="AA75" s="991"/>
      <c r="AB75" s="764"/>
      <c r="AC75" s="764"/>
    </row>
    <row r="76" spans="1:29" s="1" customFormat="1" ht="55.5" hidden="1" thickBot="1" x14ac:dyDescent="0.3">
      <c r="A76" s="2097" t="s">
        <v>324</v>
      </c>
      <c r="B76" s="516" t="s">
        <v>322</v>
      </c>
      <c r="C76" s="96">
        <v>963</v>
      </c>
      <c r="D76" s="599" t="s">
        <v>32</v>
      </c>
      <c r="E76" s="496" t="s">
        <v>323</v>
      </c>
      <c r="F76" s="496" t="s">
        <v>27</v>
      </c>
      <c r="G76" s="496" t="s">
        <v>28</v>
      </c>
      <c r="H76" s="533" t="s">
        <v>28</v>
      </c>
      <c r="I76" s="1277">
        <f t="shared" ref="I76:J80" si="29">I77</f>
        <v>0</v>
      </c>
      <c r="J76" s="1277">
        <f t="shared" si="29"/>
        <v>0</v>
      </c>
      <c r="K76" s="1277">
        <f t="shared" ref="K76:U76" si="30">K77</f>
        <v>0</v>
      </c>
      <c r="L76" s="1277">
        <f t="shared" si="30"/>
        <v>0</v>
      </c>
      <c r="M76" s="1277">
        <f t="shared" si="30"/>
        <v>0</v>
      </c>
      <c r="N76" s="1277">
        <f>N77</f>
        <v>0</v>
      </c>
      <c r="O76" s="1277">
        <f t="shared" si="30"/>
        <v>0</v>
      </c>
      <c r="P76" s="1277">
        <f t="shared" si="30"/>
        <v>0</v>
      </c>
      <c r="Q76" s="1277">
        <f t="shared" si="30"/>
        <v>0</v>
      </c>
      <c r="R76" s="1278">
        <f>R77</f>
        <v>0</v>
      </c>
      <c r="S76" s="1278">
        <f t="shared" si="30"/>
        <v>0</v>
      </c>
      <c r="T76" s="1277">
        <f t="shared" si="30"/>
        <v>0</v>
      </c>
      <c r="U76" s="1277">
        <f t="shared" si="30"/>
        <v>0</v>
      </c>
      <c r="V76" s="1279">
        <f t="shared" ref="V76:AA80" si="31">V77</f>
        <v>0</v>
      </c>
      <c r="W76" s="1279">
        <f t="shared" si="31"/>
        <v>0</v>
      </c>
      <c r="X76" s="1279">
        <f t="shared" si="31"/>
        <v>0</v>
      </c>
      <c r="Y76" s="1277">
        <f t="shared" si="31"/>
        <v>0</v>
      </c>
      <c r="Z76" s="1279">
        <f t="shared" si="31"/>
        <v>0</v>
      </c>
      <c r="AA76" s="1277">
        <f t="shared" si="31"/>
        <v>0</v>
      </c>
      <c r="AB76" s="764"/>
      <c r="AC76" s="764"/>
    </row>
    <row r="77" spans="1:29" s="1" customFormat="1" ht="82.5" hidden="1" thickBot="1" x14ac:dyDescent="0.3">
      <c r="A77" s="2098"/>
      <c r="B77" s="1035" t="s">
        <v>325</v>
      </c>
      <c r="C77" s="102">
        <v>963</v>
      </c>
      <c r="D77" s="1036" t="s">
        <v>32</v>
      </c>
      <c r="E77" s="309" t="s">
        <v>323</v>
      </c>
      <c r="F77" s="309" t="s">
        <v>261</v>
      </c>
      <c r="G77" s="309" t="s">
        <v>28</v>
      </c>
      <c r="H77" s="1626" t="s">
        <v>28</v>
      </c>
      <c r="I77" s="1231">
        <f t="shared" si="29"/>
        <v>0</v>
      </c>
      <c r="J77" s="1231">
        <f t="shared" si="29"/>
        <v>0</v>
      </c>
      <c r="K77" s="622">
        <f t="shared" ref="K77:U77" si="32">K78</f>
        <v>0</v>
      </c>
      <c r="L77" s="622">
        <f t="shared" si="32"/>
        <v>0</v>
      </c>
      <c r="M77" s="622">
        <f t="shared" si="32"/>
        <v>0</v>
      </c>
      <c r="N77" s="1231">
        <f>N78</f>
        <v>0</v>
      </c>
      <c r="O77" s="622">
        <f t="shared" si="32"/>
        <v>0</v>
      </c>
      <c r="P77" s="622">
        <f t="shared" si="32"/>
        <v>0</v>
      </c>
      <c r="Q77" s="622">
        <f t="shared" si="32"/>
        <v>0</v>
      </c>
      <c r="R77" s="1280">
        <f>R78</f>
        <v>0</v>
      </c>
      <c r="S77" s="1281">
        <f t="shared" si="32"/>
        <v>0</v>
      </c>
      <c r="T77" s="622">
        <f t="shared" si="32"/>
        <v>0</v>
      </c>
      <c r="U77" s="622">
        <f t="shared" si="32"/>
        <v>0</v>
      </c>
      <c r="V77" s="1282">
        <f t="shared" si="31"/>
        <v>0</v>
      </c>
      <c r="W77" s="982">
        <f t="shared" si="31"/>
        <v>0</v>
      </c>
      <c r="X77" s="982">
        <f t="shared" si="31"/>
        <v>0</v>
      </c>
      <c r="Y77" s="622">
        <f t="shared" si="31"/>
        <v>0</v>
      </c>
      <c r="Z77" s="1064">
        <f t="shared" si="31"/>
        <v>0</v>
      </c>
      <c r="AA77" s="1065">
        <f t="shared" si="31"/>
        <v>0</v>
      </c>
      <c r="AB77" s="764"/>
      <c r="AC77" s="764"/>
    </row>
    <row r="78" spans="1:29" s="1" customFormat="1" ht="69" hidden="1" thickBot="1" x14ac:dyDescent="0.3">
      <c r="A78" s="2098"/>
      <c r="B78" s="1035" t="s">
        <v>326</v>
      </c>
      <c r="C78" s="102">
        <v>963</v>
      </c>
      <c r="D78" s="1036" t="s">
        <v>32</v>
      </c>
      <c r="E78" s="309" t="s">
        <v>323</v>
      </c>
      <c r="F78" s="309" t="s">
        <v>280</v>
      </c>
      <c r="G78" s="799" t="s">
        <v>254</v>
      </c>
      <c r="H78" s="1628" t="s">
        <v>28</v>
      </c>
      <c r="I78" s="1231">
        <f>I80</f>
        <v>0</v>
      </c>
      <c r="J78" s="1231">
        <f>J80</f>
        <v>0</v>
      </c>
      <c r="K78" s="622">
        <f t="shared" ref="K78:U78" si="33">K80</f>
        <v>0</v>
      </c>
      <c r="L78" s="622">
        <f t="shared" si="33"/>
        <v>0</v>
      </c>
      <c r="M78" s="622">
        <f t="shared" si="33"/>
        <v>0</v>
      </c>
      <c r="N78" s="1231">
        <f>N80</f>
        <v>0</v>
      </c>
      <c r="O78" s="621">
        <f t="shared" si="33"/>
        <v>0</v>
      </c>
      <c r="P78" s="621">
        <f t="shared" si="33"/>
        <v>0</v>
      </c>
      <c r="Q78" s="622">
        <f t="shared" si="33"/>
        <v>0</v>
      </c>
      <c r="R78" s="1280">
        <f>R80</f>
        <v>0</v>
      </c>
      <c r="S78" s="1281">
        <f t="shared" si="33"/>
        <v>0</v>
      </c>
      <c r="T78" s="622">
        <f t="shared" si="33"/>
        <v>0</v>
      </c>
      <c r="U78" s="622">
        <f t="shared" si="33"/>
        <v>0</v>
      </c>
      <c r="V78" s="1282">
        <f t="shared" ref="V78:AA78" si="34">V80</f>
        <v>0</v>
      </c>
      <c r="W78" s="982">
        <f t="shared" si="34"/>
        <v>0</v>
      </c>
      <c r="X78" s="982">
        <f t="shared" si="34"/>
        <v>0</v>
      </c>
      <c r="Y78" s="622">
        <f t="shared" si="34"/>
        <v>0</v>
      </c>
      <c r="Z78" s="1064">
        <f t="shared" si="34"/>
        <v>0</v>
      </c>
      <c r="AA78" s="1065">
        <f t="shared" si="34"/>
        <v>0</v>
      </c>
      <c r="AB78" s="764"/>
      <c r="AC78" s="764"/>
    </row>
    <row r="79" spans="1:29" s="1" customFormat="1" ht="18.75" hidden="1" thickBot="1" x14ac:dyDescent="0.3">
      <c r="A79" s="2098"/>
      <c r="B79" s="1035" t="s">
        <v>51</v>
      </c>
      <c r="C79" s="179">
        <v>963</v>
      </c>
      <c r="D79" s="1025" t="s">
        <v>32</v>
      </c>
      <c r="E79" s="799" t="s">
        <v>323</v>
      </c>
      <c r="F79" s="799" t="s">
        <v>280</v>
      </c>
      <c r="G79" s="799" t="s">
        <v>254</v>
      </c>
      <c r="H79" s="1628" t="s">
        <v>53</v>
      </c>
      <c r="I79" s="1231">
        <f>I80</f>
        <v>0</v>
      </c>
      <c r="J79" s="1231">
        <f t="shared" ref="J79:AA79" si="35">J80</f>
        <v>0</v>
      </c>
      <c r="K79" s="622">
        <f t="shared" si="35"/>
        <v>0</v>
      </c>
      <c r="L79" s="622">
        <f t="shared" si="35"/>
        <v>0</v>
      </c>
      <c r="M79" s="622">
        <f t="shared" si="35"/>
        <v>0</v>
      </c>
      <c r="N79" s="1231">
        <f t="shared" si="35"/>
        <v>0</v>
      </c>
      <c r="O79" s="622">
        <f t="shared" si="35"/>
        <v>0</v>
      </c>
      <c r="P79" s="622">
        <f t="shared" si="35"/>
        <v>0</v>
      </c>
      <c r="Q79" s="622">
        <f t="shared" si="35"/>
        <v>0</v>
      </c>
      <c r="R79" s="1231">
        <f t="shared" si="35"/>
        <v>0</v>
      </c>
      <c r="S79" s="622">
        <f t="shared" si="35"/>
        <v>0</v>
      </c>
      <c r="T79" s="622">
        <f t="shared" si="35"/>
        <v>0</v>
      </c>
      <c r="U79" s="622">
        <f t="shared" si="35"/>
        <v>0</v>
      </c>
      <c r="V79" s="1231">
        <f t="shared" si="35"/>
        <v>0</v>
      </c>
      <c r="W79" s="622">
        <f t="shared" si="35"/>
        <v>0</v>
      </c>
      <c r="X79" s="622">
        <f t="shared" si="35"/>
        <v>0</v>
      </c>
      <c r="Y79" s="622">
        <f t="shared" si="35"/>
        <v>0</v>
      </c>
      <c r="Z79" s="1065">
        <f t="shared" si="35"/>
        <v>0</v>
      </c>
      <c r="AA79" s="1065">
        <f t="shared" si="35"/>
        <v>0</v>
      </c>
      <c r="AB79" s="764"/>
      <c r="AC79" s="764"/>
    </row>
    <row r="80" spans="1:29" s="1" customFormat="1" ht="18.75" hidden="1" thickBot="1" x14ac:dyDescent="0.3">
      <c r="A80" s="2098"/>
      <c r="B80" s="1026" t="s">
        <v>327</v>
      </c>
      <c r="C80" s="179">
        <v>963</v>
      </c>
      <c r="D80" s="1025" t="s">
        <v>32</v>
      </c>
      <c r="E80" s="799" t="s">
        <v>323</v>
      </c>
      <c r="F80" s="799" t="s">
        <v>280</v>
      </c>
      <c r="G80" s="799" t="s">
        <v>254</v>
      </c>
      <c r="H80" s="1628" t="s">
        <v>255</v>
      </c>
      <c r="I80" s="1231">
        <f t="shared" si="29"/>
        <v>0</v>
      </c>
      <c r="J80" s="1231">
        <f t="shared" si="29"/>
        <v>0</v>
      </c>
      <c r="K80" s="622">
        <f t="shared" ref="K80:U80" si="36">K81</f>
        <v>0</v>
      </c>
      <c r="L80" s="622">
        <f t="shared" si="36"/>
        <v>0</v>
      </c>
      <c r="M80" s="622">
        <f t="shared" si="36"/>
        <v>0</v>
      </c>
      <c r="N80" s="1231">
        <f>N81</f>
        <v>0</v>
      </c>
      <c r="O80" s="622">
        <f t="shared" si="36"/>
        <v>0</v>
      </c>
      <c r="P80" s="622">
        <f t="shared" si="36"/>
        <v>0</v>
      </c>
      <c r="Q80" s="622">
        <f t="shared" si="36"/>
        <v>0</v>
      </c>
      <c r="R80" s="1280">
        <f>R81</f>
        <v>0</v>
      </c>
      <c r="S80" s="1281">
        <f t="shared" si="36"/>
        <v>0</v>
      </c>
      <c r="T80" s="622">
        <f t="shared" si="36"/>
        <v>0</v>
      </c>
      <c r="U80" s="622">
        <f t="shared" si="36"/>
        <v>0</v>
      </c>
      <c r="V80" s="1282">
        <f t="shared" si="31"/>
        <v>0</v>
      </c>
      <c r="W80" s="982">
        <f t="shared" si="31"/>
        <v>0</v>
      </c>
      <c r="X80" s="982">
        <f t="shared" si="31"/>
        <v>0</v>
      </c>
      <c r="Y80" s="622">
        <f t="shared" si="31"/>
        <v>0</v>
      </c>
      <c r="Z80" s="1064">
        <f t="shared" si="31"/>
        <v>0</v>
      </c>
      <c r="AA80" s="1065">
        <f t="shared" si="31"/>
        <v>0</v>
      </c>
      <c r="AB80" s="764"/>
      <c r="AC80" s="764"/>
    </row>
    <row r="81" spans="1:29" s="1" customFormat="1" ht="30.75" hidden="1" thickBot="1" x14ac:dyDescent="0.3">
      <c r="A81" s="2099"/>
      <c r="B81" s="349" t="s">
        <v>293</v>
      </c>
      <c r="C81" s="1027">
        <v>963</v>
      </c>
      <c r="D81" s="1037" t="s">
        <v>32</v>
      </c>
      <c r="E81" s="1038" t="s">
        <v>323</v>
      </c>
      <c r="F81" s="1038" t="s">
        <v>280</v>
      </c>
      <c r="G81" s="1038" t="s">
        <v>254</v>
      </c>
      <c r="H81" s="1629" t="s">
        <v>256</v>
      </c>
      <c r="I81" s="738">
        <f>J81+N81+R81+V81</f>
        <v>0</v>
      </c>
      <c r="J81" s="738">
        <f>K81+L81+M81</f>
        <v>0</v>
      </c>
      <c r="K81" s="740"/>
      <c r="L81" s="722"/>
      <c r="M81" s="910"/>
      <c r="N81" s="738">
        <f>O81+P81+Q81</f>
        <v>0</v>
      </c>
      <c r="O81" s="983"/>
      <c r="P81" s="722"/>
      <c r="Q81" s="910"/>
      <c r="R81" s="738">
        <f>S81+T81+U81</f>
        <v>0</v>
      </c>
      <c r="S81" s="740"/>
      <c r="T81" s="1503"/>
      <c r="U81" s="1504"/>
      <c r="V81" s="738">
        <f>W81+X81+Y81</f>
        <v>0</v>
      </c>
      <c r="W81" s="740"/>
      <c r="X81" s="722"/>
      <c r="Y81" s="910"/>
      <c r="Z81" s="1057"/>
      <c r="AA81" s="1058"/>
      <c r="AB81" s="764"/>
      <c r="AC81" s="764"/>
    </row>
    <row r="82" spans="1:29" s="1" customFormat="1" ht="3.75" customHeight="1" thickBot="1" x14ac:dyDescent="0.3">
      <c r="A82" s="120"/>
      <c r="B82" s="121"/>
      <c r="C82" s="353"/>
      <c r="D82" s="354"/>
      <c r="E82" s="93"/>
      <c r="F82" s="94"/>
      <c r="G82" s="93"/>
      <c r="H82" s="140"/>
      <c r="I82" s="371"/>
      <c r="J82" s="407"/>
      <c r="K82" s="371"/>
      <c r="L82" s="390"/>
      <c r="M82" s="371"/>
      <c r="N82" s="407"/>
      <c r="O82" s="371"/>
      <c r="P82" s="371"/>
      <c r="Q82" s="371"/>
      <c r="R82" s="408"/>
      <c r="S82" s="373"/>
      <c r="T82" s="390"/>
      <c r="U82" s="372"/>
      <c r="V82" s="407"/>
      <c r="W82" s="371"/>
      <c r="X82" s="390"/>
      <c r="Y82" s="371"/>
      <c r="Z82" s="984"/>
      <c r="AA82" s="987"/>
      <c r="AB82" s="764"/>
      <c r="AC82" s="764"/>
    </row>
    <row r="83" spans="1:29" s="1" customFormat="1" ht="18.75" thickBot="1" x14ac:dyDescent="0.3">
      <c r="A83" s="561" t="s">
        <v>116</v>
      </c>
      <c r="B83" s="568" t="s">
        <v>247</v>
      </c>
      <c r="C83" s="563">
        <v>963</v>
      </c>
      <c r="D83" s="569" t="s">
        <v>32</v>
      </c>
      <c r="E83" s="570" t="s">
        <v>113</v>
      </c>
      <c r="F83" s="570" t="s">
        <v>380</v>
      </c>
      <c r="G83" s="1766" t="s">
        <v>28</v>
      </c>
      <c r="H83" s="140" t="s">
        <v>28</v>
      </c>
      <c r="I83" s="404">
        <f>I84</f>
        <v>170334</v>
      </c>
      <c r="J83" s="404">
        <f t="shared" ref="J83:Q83" si="37">J84</f>
        <v>0</v>
      </c>
      <c r="K83" s="1845">
        <f t="shared" si="37"/>
        <v>0</v>
      </c>
      <c r="L83" s="404">
        <f t="shared" si="37"/>
        <v>0</v>
      </c>
      <c r="M83" s="571">
        <f t="shared" si="37"/>
        <v>0</v>
      </c>
      <c r="N83" s="404">
        <f t="shared" si="37"/>
        <v>99800</v>
      </c>
      <c r="O83" s="1284">
        <f t="shared" si="37"/>
        <v>6596.6</v>
      </c>
      <c r="P83" s="1284">
        <f t="shared" si="37"/>
        <v>35900</v>
      </c>
      <c r="Q83" s="404">
        <f t="shared" si="37"/>
        <v>57303.4</v>
      </c>
      <c r="R83" s="571">
        <f t="shared" ref="R83:AA83" si="38">R84</f>
        <v>48484</v>
      </c>
      <c r="S83" s="1283">
        <f t="shared" si="38"/>
        <v>7150</v>
      </c>
      <c r="T83" s="404">
        <f t="shared" si="38"/>
        <v>18634</v>
      </c>
      <c r="U83" s="1283">
        <f t="shared" si="38"/>
        <v>22700</v>
      </c>
      <c r="V83" s="404">
        <f t="shared" si="38"/>
        <v>22050</v>
      </c>
      <c r="W83" s="404">
        <f t="shared" si="38"/>
        <v>9550</v>
      </c>
      <c r="X83" s="404">
        <f t="shared" si="38"/>
        <v>7500</v>
      </c>
      <c r="Y83" s="404">
        <f t="shared" si="38"/>
        <v>5000</v>
      </c>
      <c r="Z83" s="1285">
        <f t="shared" si="38"/>
        <v>0</v>
      </c>
      <c r="AA83" s="404">
        <f t="shared" si="38"/>
        <v>0</v>
      </c>
      <c r="AB83" s="764"/>
      <c r="AC83" s="764"/>
    </row>
    <row r="84" spans="1:29" s="1" customFormat="1" ht="30" thickBot="1" x14ac:dyDescent="0.3">
      <c r="A84" s="2103"/>
      <c r="B84" s="146" t="s">
        <v>83</v>
      </c>
      <c r="C84" s="145">
        <v>963</v>
      </c>
      <c r="D84" s="895" t="s">
        <v>32</v>
      </c>
      <c r="E84" s="231" t="s">
        <v>113</v>
      </c>
      <c r="F84" s="231" t="s">
        <v>385</v>
      </c>
      <c r="G84" s="1767" t="s">
        <v>28</v>
      </c>
      <c r="H84" s="140" t="s">
        <v>28</v>
      </c>
      <c r="I84" s="743">
        <f t="shared" ref="I84:Q84" si="39">I85+I89+I93</f>
        <v>170334</v>
      </c>
      <c r="J84" s="743">
        <f t="shared" si="39"/>
        <v>0</v>
      </c>
      <c r="K84" s="1846">
        <f t="shared" si="39"/>
        <v>0</v>
      </c>
      <c r="L84" s="491">
        <f t="shared" si="39"/>
        <v>0</v>
      </c>
      <c r="M84" s="491">
        <f t="shared" si="39"/>
        <v>0</v>
      </c>
      <c r="N84" s="743">
        <f t="shared" si="39"/>
        <v>99800</v>
      </c>
      <c r="O84" s="491">
        <f t="shared" si="39"/>
        <v>6596.6</v>
      </c>
      <c r="P84" s="491">
        <f t="shared" si="39"/>
        <v>35900</v>
      </c>
      <c r="Q84" s="491">
        <f t="shared" si="39"/>
        <v>57303.4</v>
      </c>
      <c r="R84" s="870">
        <f t="shared" ref="R84:AA84" si="40">R85+R89+R93</f>
        <v>48484</v>
      </c>
      <c r="S84" s="742">
        <f t="shared" si="40"/>
        <v>7150</v>
      </c>
      <c r="T84" s="491">
        <f t="shared" si="40"/>
        <v>18634</v>
      </c>
      <c r="U84" s="491">
        <f t="shared" si="40"/>
        <v>22700</v>
      </c>
      <c r="V84" s="714">
        <f t="shared" si="40"/>
        <v>22050</v>
      </c>
      <c r="W84" s="653">
        <f t="shared" si="40"/>
        <v>9550</v>
      </c>
      <c r="X84" s="653">
        <f t="shared" si="40"/>
        <v>7500</v>
      </c>
      <c r="Y84" s="491">
        <f t="shared" si="40"/>
        <v>5000</v>
      </c>
      <c r="Z84" s="428">
        <f t="shared" si="40"/>
        <v>0</v>
      </c>
      <c r="AA84" s="428">
        <f t="shared" si="40"/>
        <v>0</v>
      </c>
      <c r="AB84" s="764"/>
      <c r="AC84" s="764"/>
    </row>
    <row r="85" spans="1:29" s="1" customFormat="1" ht="43.5" customHeight="1" thickBot="1" x14ac:dyDescent="0.3">
      <c r="A85" s="2104"/>
      <c r="B85" s="343" t="s">
        <v>243</v>
      </c>
      <c r="C85" s="344">
        <v>963</v>
      </c>
      <c r="D85" s="345" t="s">
        <v>32</v>
      </c>
      <c r="E85" s="346" t="s">
        <v>113</v>
      </c>
      <c r="F85" s="346" t="s">
        <v>386</v>
      </c>
      <c r="G85" s="1768" t="s">
        <v>28</v>
      </c>
      <c r="H85" s="1608" t="s">
        <v>28</v>
      </c>
      <c r="I85" s="1286">
        <f>I86</f>
        <v>60000</v>
      </c>
      <c r="J85" s="1286">
        <f t="shared" ref="J85:AA85" si="41">J86</f>
        <v>0</v>
      </c>
      <c r="K85" s="1847">
        <f t="shared" si="41"/>
        <v>0</v>
      </c>
      <c r="L85" s="1286">
        <f t="shared" si="41"/>
        <v>0</v>
      </c>
      <c r="M85" s="1286">
        <f t="shared" si="41"/>
        <v>0</v>
      </c>
      <c r="N85" s="1286">
        <f t="shared" si="41"/>
        <v>30000</v>
      </c>
      <c r="O85" s="1286">
        <f t="shared" si="41"/>
        <v>6596.6</v>
      </c>
      <c r="P85" s="1286">
        <f t="shared" si="41"/>
        <v>0</v>
      </c>
      <c r="Q85" s="1286">
        <f t="shared" si="41"/>
        <v>23403.4</v>
      </c>
      <c r="R85" s="1286">
        <f t="shared" si="41"/>
        <v>15000</v>
      </c>
      <c r="S85" s="1286">
        <f t="shared" si="41"/>
        <v>5000</v>
      </c>
      <c r="T85" s="1286">
        <f t="shared" si="41"/>
        <v>5000</v>
      </c>
      <c r="U85" s="1286">
        <f t="shared" si="41"/>
        <v>5000</v>
      </c>
      <c r="V85" s="1286">
        <f t="shared" si="41"/>
        <v>15000</v>
      </c>
      <c r="W85" s="1286">
        <f t="shared" si="41"/>
        <v>5000</v>
      </c>
      <c r="X85" s="1286">
        <f t="shared" si="41"/>
        <v>5000</v>
      </c>
      <c r="Y85" s="1286">
        <f t="shared" si="41"/>
        <v>5000</v>
      </c>
      <c r="Z85" s="1286">
        <f t="shared" si="41"/>
        <v>0</v>
      </c>
      <c r="AA85" s="1286">
        <f t="shared" si="41"/>
        <v>0</v>
      </c>
      <c r="AB85" s="764"/>
      <c r="AC85" s="764"/>
    </row>
    <row r="86" spans="1:29" s="1" customFormat="1" ht="18" x14ac:dyDescent="0.25">
      <c r="A86" s="2104"/>
      <c r="B86" s="763" t="s">
        <v>337</v>
      </c>
      <c r="C86" s="148">
        <v>963</v>
      </c>
      <c r="D86" s="149" t="s">
        <v>32</v>
      </c>
      <c r="E86" s="90" t="s">
        <v>113</v>
      </c>
      <c r="F86" s="138" t="s">
        <v>386</v>
      </c>
      <c r="G86" s="1769" t="s">
        <v>244</v>
      </c>
      <c r="H86" s="1630" t="s">
        <v>28</v>
      </c>
      <c r="I86" s="1191">
        <f>I87</f>
        <v>60000</v>
      </c>
      <c r="J86" s="1191">
        <f t="shared" ref="J86:V86" si="42">J87</f>
        <v>0</v>
      </c>
      <c r="K86" s="1844">
        <f t="shared" si="42"/>
        <v>0</v>
      </c>
      <c r="L86" s="1192">
        <f t="shared" si="42"/>
        <v>0</v>
      </c>
      <c r="M86" s="1192">
        <f t="shared" si="42"/>
        <v>0</v>
      </c>
      <c r="N86" s="1191">
        <f t="shared" si="42"/>
        <v>30000</v>
      </c>
      <c r="O86" s="1192">
        <f t="shared" si="42"/>
        <v>6596.6</v>
      </c>
      <c r="P86" s="1192">
        <f t="shared" si="42"/>
        <v>0</v>
      </c>
      <c r="Q86" s="1192">
        <f t="shared" si="42"/>
        <v>23403.4</v>
      </c>
      <c r="R86" s="1191">
        <f t="shared" si="42"/>
        <v>15000</v>
      </c>
      <c r="S86" s="1192">
        <f t="shared" si="42"/>
        <v>5000</v>
      </c>
      <c r="T86" s="1192">
        <f t="shared" si="42"/>
        <v>5000</v>
      </c>
      <c r="U86" s="1192">
        <f t="shared" si="42"/>
        <v>5000</v>
      </c>
      <c r="V86" s="1191">
        <f t="shared" si="42"/>
        <v>15000</v>
      </c>
      <c r="W86" s="1192">
        <f>W87</f>
        <v>5000</v>
      </c>
      <c r="X86" s="1192">
        <f>X87</f>
        <v>5000</v>
      </c>
      <c r="Y86" s="1192">
        <f>Y87</f>
        <v>5000</v>
      </c>
      <c r="Z86" s="1258">
        <f>Z87</f>
        <v>0</v>
      </c>
      <c r="AA86" s="1258">
        <f>AA87</f>
        <v>0</v>
      </c>
      <c r="AB86" s="764"/>
      <c r="AC86" s="764"/>
    </row>
    <row r="87" spans="1:29" s="1" customFormat="1" ht="18" x14ac:dyDescent="0.25">
      <c r="A87" s="2104"/>
      <c r="B87" s="48" t="s">
        <v>51</v>
      </c>
      <c r="C87" s="148">
        <v>963</v>
      </c>
      <c r="D87" s="149" t="s">
        <v>32</v>
      </c>
      <c r="E87" s="90" t="s">
        <v>113</v>
      </c>
      <c r="F87" s="138" t="s">
        <v>386</v>
      </c>
      <c r="G87" s="1769" t="s">
        <v>244</v>
      </c>
      <c r="H87" s="1631" t="s">
        <v>53</v>
      </c>
      <c r="I87" s="1221">
        <f>I88</f>
        <v>60000</v>
      </c>
      <c r="J87" s="1221">
        <f t="shared" ref="J87:AA87" si="43">J88</f>
        <v>0</v>
      </c>
      <c r="K87" s="1848">
        <f t="shared" si="43"/>
        <v>0</v>
      </c>
      <c r="L87" s="1233">
        <f t="shared" si="43"/>
        <v>0</v>
      </c>
      <c r="M87" s="1233">
        <f t="shared" si="43"/>
        <v>0</v>
      </c>
      <c r="N87" s="1221">
        <f t="shared" si="43"/>
        <v>30000</v>
      </c>
      <c r="O87" s="1233">
        <f t="shared" si="43"/>
        <v>6596.6</v>
      </c>
      <c r="P87" s="1233">
        <f t="shared" si="43"/>
        <v>0</v>
      </c>
      <c r="Q87" s="1233">
        <f t="shared" si="43"/>
        <v>23403.4</v>
      </c>
      <c r="R87" s="1221">
        <f t="shared" si="43"/>
        <v>15000</v>
      </c>
      <c r="S87" s="1233">
        <f t="shared" si="43"/>
        <v>5000</v>
      </c>
      <c r="T87" s="1233">
        <f t="shared" si="43"/>
        <v>5000</v>
      </c>
      <c r="U87" s="1233">
        <f t="shared" si="43"/>
        <v>5000</v>
      </c>
      <c r="V87" s="1221">
        <f t="shared" si="43"/>
        <v>15000</v>
      </c>
      <c r="W87" s="1233">
        <f t="shared" si="43"/>
        <v>5000</v>
      </c>
      <c r="X87" s="1233">
        <f t="shared" si="43"/>
        <v>5000</v>
      </c>
      <c r="Y87" s="1233">
        <f t="shared" si="43"/>
        <v>5000</v>
      </c>
      <c r="Z87" s="1287">
        <f t="shared" si="43"/>
        <v>0</v>
      </c>
      <c r="AA87" s="1287">
        <f t="shared" si="43"/>
        <v>0</v>
      </c>
      <c r="AB87" s="764"/>
      <c r="AC87" s="764"/>
    </row>
    <row r="88" spans="1:29" s="1" customFormat="1" ht="18.75" thickBot="1" x14ac:dyDescent="0.3">
      <c r="A88" s="2104"/>
      <c r="B88" s="49" t="s">
        <v>13</v>
      </c>
      <c r="C88" s="139">
        <v>963</v>
      </c>
      <c r="D88" s="846" t="s">
        <v>32</v>
      </c>
      <c r="E88" s="150" t="s">
        <v>113</v>
      </c>
      <c r="F88" s="138" t="s">
        <v>386</v>
      </c>
      <c r="G88" s="1763" t="s">
        <v>244</v>
      </c>
      <c r="H88" s="1632" t="s">
        <v>185</v>
      </c>
      <c r="I88" s="1206">
        <f>J88+N88+R88+V88</f>
        <v>60000</v>
      </c>
      <c r="J88" s="1206">
        <f>K88+L88+M88</f>
        <v>0</v>
      </c>
      <c r="K88" s="1849">
        <v>0</v>
      </c>
      <c r="L88" s="1208">
        <v>0</v>
      </c>
      <c r="M88" s="1209">
        <v>0</v>
      </c>
      <c r="N88" s="1206">
        <f>O88+P88+Q88</f>
        <v>30000</v>
      </c>
      <c r="O88" s="1914">
        <v>6596.6</v>
      </c>
      <c r="P88" s="1208">
        <v>0</v>
      </c>
      <c r="Q88" s="1209">
        <v>23403.4</v>
      </c>
      <c r="R88" s="1206">
        <f>S88+T88+U88</f>
        <v>15000</v>
      </c>
      <c r="S88" s="1207">
        <v>5000</v>
      </c>
      <c r="T88" s="1208">
        <v>5000</v>
      </c>
      <c r="U88" s="1209">
        <v>5000</v>
      </c>
      <c r="V88" s="1206">
        <f>W88+X88+Y88</f>
        <v>15000</v>
      </c>
      <c r="W88" s="1207">
        <v>5000</v>
      </c>
      <c r="X88" s="1208">
        <v>5000</v>
      </c>
      <c r="Y88" s="1209">
        <v>5000</v>
      </c>
      <c r="Z88" s="1059"/>
      <c r="AA88" s="1060"/>
      <c r="AB88" s="764"/>
      <c r="AC88" s="764"/>
    </row>
    <row r="89" spans="1:29" s="1" customFormat="1" ht="44.25" thickBot="1" x14ac:dyDescent="0.3">
      <c r="A89" s="2104"/>
      <c r="B89" s="343" t="s">
        <v>287</v>
      </c>
      <c r="C89" s="344">
        <v>963</v>
      </c>
      <c r="D89" s="345" t="s">
        <v>32</v>
      </c>
      <c r="E89" s="346" t="s">
        <v>113</v>
      </c>
      <c r="F89" s="346" t="s">
        <v>387</v>
      </c>
      <c r="G89" s="1768" t="s">
        <v>28</v>
      </c>
      <c r="H89" s="1608" t="s">
        <v>28</v>
      </c>
      <c r="I89" s="1286">
        <f>I90</f>
        <v>42100</v>
      </c>
      <c r="J89" s="1286">
        <f t="shared" ref="J89:AA89" si="44">J90</f>
        <v>0</v>
      </c>
      <c r="K89" s="1847">
        <f t="shared" si="44"/>
        <v>0</v>
      </c>
      <c r="L89" s="1286">
        <f t="shared" si="44"/>
        <v>0</v>
      </c>
      <c r="M89" s="1286">
        <f t="shared" si="44"/>
        <v>0</v>
      </c>
      <c r="N89" s="1286">
        <f t="shared" si="44"/>
        <v>28100</v>
      </c>
      <c r="O89" s="1286">
        <f t="shared" si="44"/>
        <v>0</v>
      </c>
      <c r="P89" s="1286">
        <f t="shared" si="44"/>
        <v>17100</v>
      </c>
      <c r="Q89" s="1286">
        <f t="shared" si="44"/>
        <v>11000</v>
      </c>
      <c r="R89" s="1286">
        <f t="shared" si="44"/>
        <v>14000</v>
      </c>
      <c r="S89" s="1286">
        <f t="shared" si="44"/>
        <v>0</v>
      </c>
      <c r="T89" s="1286">
        <f t="shared" si="44"/>
        <v>3000</v>
      </c>
      <c r="U89" s="1286">
        <f t="shared" si="44"/>
        <v>11000</v>
      </c>
      <c r="V89" s="1286">
        <f t="shared" si="44"/>
        <v>0</v>
      </c>
      <c r="W89" s="1286">
        <f t="shared" si="44"/>
        <v>0</v>
      </c>
      <c r="X89" s="1286">
        <f t="shared" si="44"/>
        <v>0</v>
      </c>
      <c r="Y89" s="1286">
        <f t="shared" si="44"/>
        <v>0</v>
      </c>
      <c r="Z89" s="1286">
        <f t="shared" si="44"/>
        <v>0</v>
      </c>
      <c r="AA89" s="1286">
        <f t="shared" si="44"/>
        <v>0</v>
      </c>
      <c r="AB89" s="764"/>
      <c r="AC89" s="764"/>
    </row>
    <row r="90" spans="1:29" s="1" customFormat="1" ht="18" x14ac:dyDescent="0.25">
      <c r="A90" s="2104"/>
      <c r="B90" s="763" t="s">
        <v>337</v>
      </c>
      <c r="C90" s="1532">
        <v>963</v>
      </c>
      <c r="D90" s="1024" t="s">
        <v>32</v>
      </c>
      <c r="E90" s="138" t="s">
        <v>113</v>
      </c>
      <c r="F90" s="138" t="s">
        <v>387</v>
      </c>
      <c r="G90" s="1751" t="s">
        <v>244</v>
      </c>
      <c r="H90" s="1633" t="s">
        <v>28</v>
      </c>
      <c r="I90" s="486">
        <f>I91</f>
        <v>42100</v>
      </c>
      <c r="J90" s="486">
        <f t="shared" ref="J90:Z90" si="45">J91</f>
        <v>0</v>
      </c>
      <c r="K90" s="1850">
        <f t="shared" si="45"/>
        <v>0</v>
      </c>
      <c r="L90" s="623">
        <f t="shared" si="45"/>
        <v>0</v>
      </c>
      <c r="M90" s="623">
        <f t="shared" si="45"/>
        <v>0</v>
      </c>
      <c r="N90" s="486">
        <f t="shared" si="45"/>
        <v>28100</v>
      </c>
      <c r="O90" s="623">
        <f t="shared" si="45"/>
        <v>0</v>
      </c>
      <c r="P90" s="623">
        <f t="shared" si="45"/>
        <v>17100</v>
      </c>
      <c r="Q90" s="623">
        <f t="shared" si="45"/>
        <v>11000</v>
      </c>
      <c r="R90" s="486">
        <f t="shared" si="45"/>
        <v>14000</v>
      </c>
      <c r="S90" s="623">
        <f t="shared" si="45"/>
        <v>0</v>
      </c>
      <c r="T90" s="623">
        <f t="shared" si="45"/>
        <v>3000</v>
      </c>
      <c r="U90" s="623">
        <f t="shared" si="45"/>
        <v>11000</v>
      </c>
      <c r="V90" s="486">
        <f t="shared" si="45"/>
        <v>0</v>
      </c>
      <c r="W90" s="623">
        <f t="shared" si="45"/>
        <v>0</v>
      </c>
      <c r="X90" s="623">
        <f t="shared" si="45"/>
        <v>0</v>
      </c>
      <c r="Y90" s="623">
        <f t="shared" si="45"/>
        <v>0</v>
      </c>
      <c r="Z90" s="1288">
        <f t="shared" si="45"/>
        <v>0</v>
      </c>
      <c r="AA90" s="1288">
        <f>AA91</f>
        <v>0</v>
      </c>
      <c r="AB90" s="764"/>
      <c r="AC90" s="764"/>
    </row>
    <row r="91" spans="1:29" s="1" customFormat="1" ht="15" customHeight="1" x14ac:dyDescent="0.25">
      <c r="A91" s="2104"/>
      <c r="B91" s="47" t="s">
        <v>51</v>
      </c>
      <c r="C91" s="891">
        <v>963</v>
      </c>
      <c r="D91" s="332" t="s">
        <v>32</v>
      </c>
      <c r="E91" s="152" t="s">
        <v>113</v>
      </c>
      <c r="F91" s="138" t="s">
        <v>387</v>
      </c>
      <c r="G91" s="1752" t="s">
        <v>244</v>
      </c>
      <c r="H91" s="1634" t="s">
        <v>53</v>
      </c>
      <c r="I91" s="1196">
        <f>I92</f>
        <v>42100</v>
      </c>
      <c r="J91" s="1196">
        <f t="shared" ref="J91:AA91" si="46">J92</f>
        <v>0</v>
      </c>
      <c r="K91" s="1834">
        <f t="shared" si="46"/>
        <v>0</v>
      </c>
      <c r="L91" s="129">
        <f t="shared" si="46"/>
        <v>0</v>
      </c>
      <c r="M91" s="129">
        <f t="shared" si="46"/>
        <v>0</v>
      </c>
      <c r="N91" s="1196">
        <f t="shared" si="46"/>
        <v>28100</v>
      </c>
      <c r="O91" s="129">
        <f t="shared" si="46"/>
        <v>0</v>
      </c>
      <c r="P91" s="129">
        <f t="shared" si="46"/>
        <v>17100</v>
      </c>
      <c r="Q91" s="129">
        <f t="shared" si="46"/>
        <v>11000</v>
      </c>
      <c r="R91" s="1196">
        <f t="shared" si="46"/>
        <v>14000</v>
      </c>
      <c r="S91" s="129">
        <f t="shared" si="46"/>
        <v>0</v>
      </c>
      <c r="T91" s="129">
        <f t="shared" si="46"/>
        <v>3000</v>
      </c>
      <c r="U91" s="129">
        <f t="shared" si="46"/>
        <v>11000</v>
      </c>
      <c r="V91" s="1196">
        <f t="shared" si="46"/>
        <v>0</v>
      </c>
      <c r="W91" s="129">
        <f t="shared" si="46"/>
        <v>0</v>
      </c>
      <c r="X91" s="129">
        <f t="shared" si="46"/>
        <v>0</v>
      </c>
      <c r="Y91" s="129">
        <f t="shared" si="46"/>
        <v>0</v>
      </c>
      <c r="Z91" s="1200">
        <f t="shared" si="46"/>
        <v>0</v>
      </c>
      <c r="AA91" s="1200">
        <f t="shared" si="46"/>
        <v>0</v>
      </c>
      <c r="AB91" s="764"/>
      <c r="AC91" s="764"/>
    </row>
    <row r="92" spans="1:29" s="1" customFormat="1" ht="15" customHeight="1" thickBot="1" x14ac:dyDescent="0.3">
      <c r="A92" s="2104"/>
      <c r="B92" s="216" t="s">
        <v>13</v>
      </c>
      <c r="C92" s="1520">
        <v>963</v>
      </c>
      <c r="D92" s="347" t="s">
        <v>32</v>
      </c>
      <c r="E92" s="348" t="s">
        <v>113</v>
      </c>
      <c r="F92" s="138" t="s">
        <v>387</v>
      </c>
      <c r="G92" s="1770" t="s">
        <v>244</v>
      </c>
      <c r="H92" s="1635">
        <v>290</v>
      </c>
      <c r="I92" s="1221">
        <f>J92+N92+R92+V92</f>
        <v>42100</v>
      </c>
      <c r="J92" s="1221">
        <f>K92+L92+M92</f>
        <v>0</v>
      </c>
      <c r="K92" s="1851">
        <v>0</v>
      </c>
      <c r="L92" s="1233">
        <v>0</v>
      </c>
      <c r="M92" s="1289">
        <v>0</v>
      </c>
      <c r="N92" s="1221">
        <f>O92+P92+Q92</f>
        <v>28100</v>
      </c>
      <c r="O92" s="1843">
        <v>0</v>
      </c>
      <c r="P92" s="375">
        <v>17100</v>
      </c>
      <c r="Q92" s="1233">
        <v>11000</v>
      </c>
      <c r="R92" s="1222">
        <f>S92+T92+U92</f>
        <v>14000</v>
      </c>
      <c r="S92" s="1220"/>
      <c r="T92" s="1233">
        <v>3000</v>
      </c>
      <c r="U92" s="1220">
        <v>11000</v>
      </c>
      <c r="V92" s="1221">
        <f>W92+X92+Y92</f>
        <v>0</v>
      </c>
      <c r="W92" s="1238"/>
      <c r="X92" s="1233"/>
      <c r="Y92" s="1289"/>
      <c r="Z92" s="1061"/>
      <c r="AA92" s="1062"/>
      <c r="AB92" s="764"/>
      <c r="AC92" s="764"/>
    </row>
    <row r="93" spans="1:29" s="1" customFormat="1" ht="42" customHeight="1" thickBot="1" x14ac:dyDescent="0.3">
      <c r="A93" s="2104"/>
      <c r="B93" s="343" t="s">
        <v>246</v>
      </c>
      <c r="C93" s="344">
        <v>963</v>
      </c>
      <c r="D93" s="345" t="s">
        <v>32</v>
      </c>
      <c r="E93" s="346" t="s">
        <v>113</v>
      </c>
      <c r="F93" s="346" t="s">
        <v>388</v>
      </c>
      <c r="G93" s="1768" t="s">
        <v>28</v>
      </c>
      <c r="H93" s="1608" t="s">
        <v>28</v>
      </c>
      <c r="I93" s="1286">
        <f>I94</f>
        <v>68234</v>
      </c>
      <c r="J93" s="1286">
        <f t="shared" ref="J93:AA93" si="47">J94</f>
        <v>0</v>
      </c>
      <c r="K93" s="1847">
        <f t="shared" si="47"/>
        <v>0</v>
      </c>
      <c r="L93" s="1286">
        <f t="shared" si="47"/>
        <v>0</v>
      </c>
      <c r="M93" s="1286">
        <f t="shared" si="47"/>
        <v>0</v>
      </c>
      <c r="N93" s="1286">
        <f t="shared" si="47"/>
        <v>41700</v>
      </c>
      <c r="O93" s="1286">
        <f t="shared" si="47"/>
        <v>0</v>
      </c>
      <c r="P93" s="1286">
        <f t="shared" si="47"/>
        <v>18800</v>
      </c>
      <c r="Q93" s="1286">
        <f t="shared" si="47"/>
        <v>22900</v>
      </c>
      <c r="R93" s="1286">
        <f t="shared" si="47"/>
        <v>19484</v>
      </c>
      <c r="S93" s="1286">
        <f t="shared" si="47"/>
        <v>2150</v>
      </c>
      <c r="T93" s="1286">
        <f t="shared" si="47"/>
        <v>10634</v>
      </c>
      <c r="U93" s="1286">
        <f t="shared" si="47"/>
        <v>6700</v>
      </c>
      <c r="V93" s="1286">
        <f t="shared" si="47"/>
        <v>7050</v>
      </c>
      <c r="W93" s="1286">
        <f t="shared" si="47"/>
        <v>4550</v>
      </c>
      <c r="X93" s="1286">
        <f t="shared" si="47"/>
        <v>2500</v>
      </c>
      <c r="Y93" s="1286">
        <f t="shared" si="47"/>
        <v>0</v>
      </c>
      <c r="Z93" s="1286">
        <f t="shared" si="47"/>
        <v>0</v>
      </c>
      <c r="AA93" s="1286">
        <f t="shared" si="47"/>
        <v>0</v>
      </c>
      <c r="AB93" s="764"/>
      <c r="AC93" s="764"/>
    </row>
    <row r="94" spans="1:29" s="1" customFormat="1" ht="18" x14ac:dyDescent="0.25">
      <c r="A94" s="2104"/>
      <c r="B94" s="763" t="s">
        <v>337</v>
      </c>
      <c r="C94" s="487">
        <v>963</v>
      </c>
      <c r="D94" s="1024" t="s">
        <v>32</v>
      </c>
      <c r="E94" s="138" t="s">
        <v>113</v>
      </c>
      <c r="F94" s="138" t="s">
        <v>388</v>
      </c>
      <c r="G94" s="1751" t="s">
        <v>244</v>
      </c>
      <c r="H94" s="1636" t="s">
        <v>28</v>
      </c>
      <c r="I94" s="1191">
        <f>I95</f>
        <v>68234</v>
      </c>
      <c r="J94" s="1191">
        <f t="shared" ref="J94:Z94" si="48">J95</f>
        <v>0</v>
      </c>
      <c r="K94" s="1844">
        <f t="shared" si="48"/>
        <v>0</v>
      </c>
      <c r="L94" s="1192">
        <f t="shared" si="48"/>
        <v>0</v>
      </c>
      <c r="M94" s="1192">
        <f t="shared" si="48"/>
        <v>0</v>
      </c>
      <c r="N94" s="1191">
        <f t="shared" si="48"/>
        <v>41700</v>
      </c>
      <c r="O94" s="1192">
        <f t="shared" si="48"/>
        <v>0</v>
      </c>
      <c r="P94" s="1192">
        <f t="shared" si="48"/>
        <v>18800</v>
      </c>
      <c r="Q94" s="1192">
        <f t="shared" si="48"/>
        <v>22900</v>
      </c>
      <c r="R94" s="1191">
        <f t="shared" si="48"/>
        <v>19484</v>
      </c>
      <c r="S94" s="1192">
        <f t="shared" si="48"/>
        <v>2150</v>
      </c>
      <c r="T94" s="1192">
        <f t="shared" si="48"/>
        <v>10634</v>
      </c>
      <c r="U94" s="1192">
        <f t="shared" si="48"/>
        <v>6700</v>
      </c>
      <c r="V94" s="1191">
        <f t="shared" si="48"/>
        <v>7050</v>
      </c>
      <c r="W94" s="1192">
        <f t="shared" si="48"/>
        <v>4550</v>
      </c>
      <c r="X94" s="1192">
        <f t="shared" si="48"/>
        <v>2500</v>
      </c>
      <c r="Y94" s="1192">
        <f t="shared" si="48"/>
        <v>0</v>
      </c>
      <c r="Z94" s="1258">
        <f t="shared" si="48"/>
        <v>0</v>
      </c>
      <c r="AA94" s="1258">
        <f>AA95</f>
        <v>0</v>
      </c>
      <c r="AB94" s="764"/>
      <c r="AC94" s="764"/>
    </row>
    <row r="95" spans="1:29" s="1" customFormat="1" ht="18" x14ac:dyDescent="0.25">
      <c r="A95" s="2104"/>
      <c r="B95" s="763" t="s">
        <v>51</v>
      </c>
      <c r="C95" s="891">
        <v>963</v>
      </c>
      <c r="D95" s="160" t="s">
        <v>32</v>
      </c>
      <c r="E95" s="86" t="s">
        <v>113</v>
      </c>
      <c r="F95" s="138" t="s">
        <v>388</v>
      </c>
      <c r="G95" s="1757" t="s">
        <v>244</v>
      </c>
      <c r="H95" s="1637" t="s">
        <v>53</v>
      </c>
      <c r="I95" s="1196">
        <f>I96</f>
        <v>68234</v>
      </c>
      <c r="J95" s="1196">
        <f t="shared" ref="J95:AA95" si="49">J96</f>
        <v>0</v>
      </c>
      <c r="K95" s="1834">
        <f t="shared" si="49"/>
        <v>0</v>
      </c>
      <c r="L95" s="129">
        <f t="shared" si="49"/>
        <v>0</v>
      </c>
      <c r="M95" s="129">
        <f t="shared" si="49"/>
        <v>0</v>
      </c>
      <c r="N95" s="1196">
        <f t="shared" si="49"/>
        <v>41700</v>
      </c>
      <c r="O95" s="129">
        <f t="shared" si="49"/>
        <v>0</v>
      </c>
      <c r="P95" s="129">
        <f t="shared" si="49"/>
        <v>18800</v>
      </c>
      <c r="Q95" s="129">
        <f t="shared" si="49"/>
        <v>22900</v>
      </c>
      <c r="R95" s="1196">
        <f t="shared" si="49"/>
        <v>19484</v>
      </c>
      <c r="S95" s="129">
        <f t="shared" si="49"/>
        <v>2150</v>
      </c>
      <c r="T95" s="129">
        <f t="shared" si="49"/>
        <v>10634</v>
      </c>
      <c r="U95" s="129">
        <f t="shared" si="49"/>
        <v>6700</v>
      </c>
      <c r="V95" s="1196">
        <f t="shared" si="49"/>
        <v>7050</v>
      </c>
      <c r="W95" s="129">
        <f t="shared" si="49"/>
        <v>4550</v>
      </c>
      <c r="X95" s="129">
        <f t="shared" si="49"/>
        <v>2500</v>
      </c>
      <c r="Y95" s="129">
        <f t="shared" si="49"/>
        <v>0</v>
      </c>
      <c r="Z95" s="1200">
        <f t="shared" si="49"/>
        <v>0</v>
      </c>
      <c r="AA95" s="1200">
        <f t="shared" si="49"/>
        <v>0</v>
      </c>
      <c r="AB95" s="764"/>
      <c r="AC95" s="764"/>
    </row>
    <row r="96" spans="1:29" s="1" customFormat="1" ht="18.75" thickBot="1" x14ac:dyDescent="0.3">
      <c r="A96" s="2104"/>
      <c r="B96" s="200" t="s">
        <v>13</v>
      </c>
      <c r="C96" s="350">
        <v>963</v>
      </c>
      <c r="D96" s="347" t="s">
        <v>32</v>
      </c>
      <c r="E96" s="348" t="s">
        <v>113</v>
      </c>
      <c r="F96" s="138" t="s">
        <v>388</v>
      </c>
      <c r="G96" s="1770" t="s">
        <v>244</v>
      </c>
      <c r="H96" s="1635">
        <v>290</v>
      </c>
      <c r="I96" s="1290">
        <f>J96+N96+R96+V96</f>
        <v>68234</v>
      </c>
      <c r="J96" s="1290">
        <f>K96+L96+M96</f>
        <v>0</v>
      </c>
      <c r="K96" s="1852">
        <v>0</v>
      </c>
      <c r="L96" s="396">
        <v>0</v>
      </c>
      <c r="M96" s="1292">
        <v>0</v>
      </c>
      <c r="N96" s="1290">
        <f>O96+P96+Q96</f>
        <v>41700</v>
      </c>
      <c r="O96" s="1902">
        <v>0</v>
      </c>
      <c r="P96" s="442">
        <v>18800</v>
      </c>
      <c r="Q96" s="396">
        <v>22900</v>
      </c>
      <c r="R96" s="1293">
        <f>S96+T96+U96</f>
        <v>19484</v>
      </c>
      <c r="S96" s="1291">
        <v>2150</v>
      </c>
      <c r="T96" s="396">
        <v>10634</v>
      </c>
      <c r="U96" s="1291">
        <v>6700</v>
      </c>
      <c r="V96" s="1290">
        <f>W96+X96+Y96</f>
        <v>7050</v>
      </c>
      <c r="W96" s="1294">
        <v>4550</v>
      </c>
      <c r="X96" s="396">
        <v>2500</v>
      </c>
      <c r="Y96" s="1292"/>
      <c r="Z96" s="1061"/>
      <c r="AA96" s="1062"/>
      <c r="AB96" s="764"/>
      <c r="AC96" s="764"/>
    </row>
    <row r="97" spans="1:29" s="1" customFormat="1" ht="3.75" customHeight="1" thickBot="1" x14ac:dyDescent="0.3">
      <c r="A97" s="120"/>
      <c r="B97" s="121"/>
      <c r="C97" s="353"/>
      <c r="D97" s="354"/>
      <c r="E97" s="93"/>
      <c r="F97" s="94"/>
      <c r="G97" s="93"/>
      <c r="H97" s="140"/>
      <c r="I97" s="407"/>
      <c r="J97" s="407"/>
      <c r="K97" s="1295"/>
      <c r="L97" s="407"/>
      <c r="M97" s="408"/>
      <c r="N97" s="407"/>
      <c r="O97" s="407"/>
      <c r="P97" s="407"/>
      <c r="Q97" s="407"/>
      <c r="R97" s="408"/>
      <c r="S97" s="1295"/>
      <c r="T97" s="407"/>
      <c r="U97" s="1295"/>
      <c r="V97" s="409"/>
      <c r="W97" s="407"/>
      <c r="X97" s="409"/>
      <c r="Y97" s="407"/>
      <c r="Z97" s="409"/>
      <c r="AA97" s="407"/>
      <c r="AB97" s="764"/>
      <c r="AC97" s="764"/>
    </row>
    <row r="98" spans="1:29" s="1" customFormat="1" ht="30" hidden="1" thickBot="1" x14ac:dyDescent="0.3">
      <c r="A98" s="351" t="s">
        <v>114</v>
      </c>
      <c r="B98" s="340" t="s">
        <v>119</v>
      </c>
      <c r="C98" s="352">
        <v>963</v>
      </c>
      <c r="D98" s="892" t="s">
        <v>32</v>
      </c>
      <c r="E98" s="341" t="s">
        <v>115</v>
      </c>
      <c r="F98" s="341" t="s">
        <v>27</v>
      </c>
      <c r="G98" s="341" t="s">
        <v>28</v>
      </c>
      <c r="H98" s="1638" t="s">
        <v>28</v>
      </c>
      <c r="I98" s="1296">
        <f>I99</f>
        <v>0</v>
      </c>
      <c r="J98" s="1296">
        <f t="shared" ref="J98:AA98" si="50">J99</f>
        <v>0</v>
      </c>
      <c r="K98" s="1296">
        <f t="shared" si="50"/>
        <v>0</v>
      </c>
      <c r="L98" s="1296">
        <f t="shared" si="50"/>
        <v>0</v>
      </c>
      <c r="M98" s="1296">
        <f t="shared" si="50"/>
        <v>0</v>
      </c>
      <c r="N98" s="1296">
        <f t="shared" si="50"/>
        <v>0</v>
      </c>
      <c r="O98" s="1296">
        <f t="shared" si="50"/>
        <v>0</v>
      </c>
      <c r="P98" s="1296">
        <f t="shared" si="50"/>
        <v>0</v>
      </c>
      <c r="Q98" s="1296">
        <f t="shared" si="50"/>
        <v>0</v>
      </c>
      <c r="R98" s="1296">
        <f t="shared" si="50"/>
        <v>0</v>
      </c>
      <c r="S98" s="1296">
        <f t="shared" si="50"/>
        <v>0</v>
      </c>
      <c r="T98" s="1296">
        <f t="shared" si="50"/>
        <v>0</v>
      </c>
      <c r="U98" s="1296">
        <f t="shared" si="50"/>
        <v>0</v>
      </c>
      <c r="V98" s="1296">
        <f t="shared" si="50"/>
        <v>0</v>
      </c>
      <c r="W98" s="1296">
        <f t="shared" si="50"/>
        <v>0</v>
      </c>
      <c r="X98" s="1296">
        <f t="shared" si="50"/>
        <v>0</v>
      </c>
      <c r="Y98" s="1296">
        <f t="shared" si="50"/>
        <v>0</v>
      </c>
      <c r="Z98" s="1296">
        <f t="shared" si="50"/>
        <v>0</v>
      </c>
      <c r="AA98" s="1296">
        <f t="shared" si="50"/>
        <v>0</v>
      </c>
      <c r="AB98" s="764"/>
      <c r="AC98" s="764"/>
    </row>
    <row r="99" spans="1:29" s="1" customFormat="1" ht="57.75" hidden="1" thickBot="1" x14ac:dyDescent="0.3">
      <c r="A99" s="2135"/>
      <c r="B99" s="61" t="s">
        <v>317</v>
      </c>
      <c r="C99" s="890">
        <v>963</v>
      </c>
      <c r="D99" s="849" t="s">
        <v>32</v>
      </c>
      <c r="E99" s="147" t="s">
        <v>115</v>
      </c>
      <c r="F99" s="147" t="s">
        <v>368</v>
      </c>
      <c r="G99" s="147" t="s">
        <v>28</v>
      </c>
      <c r="H99" s="1608" t="s">
        <v>28</v>
      </c>
      <c r="I99" s="1277">
        <f>I100</f>
        <v>0</v>
      </c>
      <c r="J99" s="1277">
        <f t="shared" ref="J99:Q99" si="51">J100</f>
        <v>0</v>
      </c>
      <c r="K99" s="1297">
        <f t="shared" si="51"/>
        <v>0</v>
      </c>
      <c r="L99" s="1297">
        <f t="shared" si="51"/>
        <v>0</v>
      </c>
      <c r="M99" s="1297">
        <f t="shared" si="51"/>
        <v>0</v>
      </c>
      <c r="N99" s="1277">
        <f t="shared" si="51"/>
        <v>0</v>
      </c>
      <c r="O99" s="1297">
        <f t="shared" si="51"/>
        <v>0</v>
      </c>
      <c r="P99" s="1297">
        <f t="shared" si="51"/>
        <v>0</v>
      </c>
      <c r="Q99" s="1297">
        <f t="shared" si="51"/>
        <v>0</v>
      </c>
      <c r="R99" s="1277">
        <f t="shared" ref="R99:AA99" si="52">R100</f>
        <v>0</v>
      </c>
      <c r="S99" s="1297">
        <f t="shared" si="52"/>
        <v>0</v>
      </c>
      <c r="T99" s="1297">
        <f t="shared" si="52"/>
        <v>0</v>
      </c>
      <c r="U99" s="1297">
        <f t="shared" si="52"/>
        <v>0</v>
      </c>
      <c r="V99" s="1277">
        <f t="shared" si="52"/>
        <v>0</v>
      </c>
      <c r="W99" s="1297">
        <f t="shared" si="52"/>
        <v>0</v>
      </c>
      <c r="X99" s="1297">
        <f t="shared" si="52"/>
        <v>0</v>
      </c>
      <c r="Y99" s="1297">
        <f t="shared" si="52"/>
        <v>0</v>
      </c>
      <c r="Z99" s="1073">
        <f t="shared" si="52"/>
        <v>0</v>
      </c>
      <c r="AA99" s="1073">
        <f t="shared" si="52"/>
        <v>0</v>
      </c>
      <c r="AB99" s="764"/>
      <c r="AC99" s="764"/>
    </row>
    <row r="100" spans="1:29" s="1" customFormat="1" ht="18.75" hidden="1" thickBot="1" x14ac:dyDescent="0.3">
      <c r="A100" s="2136"/>
      <c r="B100" s="515" t="s">
        <v>92</v>
      </c>
      <c r="C100" s="1089">
        <v>963</v>
      </c>
      <c r="D100" s="757" t="s">
        <v>32</v>
      </c>
      <c r="E100" s="124" t="s">
        <v>115</v>
      </c>
      <c r="F100" s="124" t="s">
        <v>368</v>
      </c>
      <c r="G100" s="124" t="s">
        <v>254</v>
      </c>
      <c r="H100" s="1639" t="s">
        <v>28</v>
      </c>
      <c r="I100" s="1049">
        <f>I101</f>
        <v>0</v>
      </c>
      <c r="J100" s="1049">
        <f t="shared" ref="J100:AA100" si="53">J101</f>
        <v>0</v>
      </c>
      <c r="K100" s="1298">
        <f t="shared" si="53"/>
        <v>0</v>
      </c>
      <c r="L100" s="1298">
        <f t="shared" si="53"/>
        <v>0</v>
      </c>
      <c r="M100" s="1298">
        <f t="shared" si="53"/>
        <v>0</v>
      </c>
      <c r="N100" s="1049">
        <f t="shared" si="53"/>
        <v>0</v>
      </c>
      <c r="O100" s="1298">
        <f t="shared" si="53"/>
        <v>0</v>
      </c>
      <c r="P100" s="1298">
        <f t="shared" si="53"/>
        <v>0</v>
      </c>
      <c r="Q100" s="1298">
        <f t="shared" si="53"/>
        <v>0</v>
      </c>
      <c r="R100" s="1049">
        <f t="shared" si="53"/>
        <v>0</v>
      </c>
      <c r="S100" s="1298">
        <f t="shared" si="53"/>
        <v>0</v>
      </c>
      <c r="T100" s="1298">
        <f t="shared" si="53"/>
        <v>0</v>
      </c>
      <c r="U100" s="1298">
        <f t="shared" si="53"/>
        <v>0</v>
      </c>
      <c r="V100" s="1049">
        <f t="shared" si="53"/>
        <v>0</v>
      </c>
      <c r="W100" s="1298">
        <f t="shared" si="53"/>
        <v>0</v>
      </c>
      <c r="X100" s="1298">
        <f t="shared" si="53"/>
        <v>0</v>
      </c>
      <c r="Y100" s="1298">
        <f t="shared" si="53"/>
        <v>0</v>
      </c>
      <c r="Z100" s="1299">
        <f t="shared" si="53"/>
        <v>0</v>
      </c>
      <c r="AA100" s="1299">
        <f t="shared" si="53"/>
        <v>0</v>
      </c>
      <c r="AB100" s="764"/>
      <c r="AC100" s="764"/>
    </row>
    <row r="101" spans="1:29" s="1" customFormat="1" ht="18.75" hidden="1" customHeight="1" x14ac:dyDescent="0.25">
      <c r="A101" s="2136"/>
      <c r="B101" s="1087" t="s">
        <v>51</v>
      </c>
      <c r="C101" s="891">
        <v>963</v>
      </c>
      <c r="D101" s="332" t="s">
        <v>32</v>
      </c>
      <c r="E101" s="152" t="s">
        <v>115</v>
      </c>
      <c r="F101" s="152" t="s">
        <v>368</v>
      </c>
      <c r="G101" s="152" t="s">
        <v>254</v>
      </c>
      <c r="H101" s="1637" t="s">
        <v>53</v>
      </c>
      <c r="I101" s="1201">
        <f>I102</f>
        <v>0</v>
      </c>
      <c r="J101" s="1201">
        <f t="shared" ref="J101:AA101" si="54">J102</f>
        <v>0</v>
      </c>
      <c r="K101" s="621">
        <f t="shared" si="54"/>
        <v>0</v>
      </c>
      <c r="L101" s="621">
        <f t="shared" si="54"/>
        <v>0</v>
      </c>
      <c r="M101" s="621">
        <f t="shared" si="54"/>
        <v>0</v>
      </c>
      <c r="N101" s="1201">
        <f t="shared" si="54"/>
        <v>0</v>
      </c>
      <c r="O101" s="621">
        <f t="shared" si="54"/>
        <v>0</v>
      </c>
      <c r="P101" s="621">
        <f t="shared" si="54"/>
        <v>0</v>
      </c>
      <c r="Q101" s="621">
        <f t="shared" si="54"/>
        <v>0</v>
      </c>
      <c r="R101" s="1201">
        <f t="shared" si="54"/>
        <v>0</v>
      </c>
      <c r="S101" s="621">
        <f t="shared" si="54"/>
        <v>0</v>
      </c>
      <c r="T101" s="621">
        <f t="shared" si="54"/>
        <v>0</v>
      </c>
      <c r="U101" s="621">
        <f t="shared" si="54"/>
        <v>0</v>
      </c>
      <c r="V101" s="1201">
        <f t="shared" si="54"/>
        <v>0</v>
      </c>
      <c r="W101" s="621">
        <f t="shared" si="54"/>
        <v>0</v>
      </c>
      <c r="X101" s="621">
        <f t="shared" si="54"/>
        <v>0</v>
      </c>
      <c r="Y101" s="621">
        <f t="shared" si="54"/>
        <v>0</v>
      </c>
      <c r="Z101" s="1058">
        <f t="shared" si="54"/>
        <v>0</v>
      </c>
      <c r="AA101" s="1058">
        <f t="shared" si="54"/>
        <v>0</v>
      </c>
      <c r="AB101" s="764"/>
      <c r="AC101" s="764"/>
    </row>
    <row r="102" spans="1:29" s="1" customFormat="1" ht="18.75" hidden="1" customHeight="1" x14ac:dyDescent="0.25">
      <c r="A102" s="2136"/>
      <c r="B102" s="1087" t="s">
        <v>262</v>
      </c>
      <c r="C102" s="891">
        <v>963</v>
      </c>
      <c r="D102" s="332" t="s">
        <v>32</v>
      </c>
      <c r="E102" s="152" t="s">
        <v>115</v>
      </c>
      <c r="F102" s="152" t="s">
        <v>368</v>
      </c>
      <c r="G102" s="152" t="s">
        <v>254</v>
      </c>
      <c r="H102" s="1637" t="s">
        <v>255</v>
      </c>
      <c r="I102" s="1201">
        <f>I103</f>
        <v>0</v>
      </c>
      <c r="J102" s="1201">
        <f t="shared" ref="J102:AA102" si="55">J103</f>
        <v>0</v>
      </c>
      <c r="K102" s="621">
        <f t="shared" si="55"/>
        <v>0</v>
      </c>
      <c r="L102" s="621">
        <f t="shared" si="55"/>
        <v>0</v>
      </c>
      <c r="M102" s="621">
        <f t="shared" si="55"/>
        <v>0</v>
      </c>
      <c r="N102" s="1201">
        <f t="shared" si="55"/>
        <v>0</v>
      </c>
      <c r="O102" s="621">
        <f t="shared" si="55"/>
        <v>0</v>
      </c>
      <c r="P102" s="621">
        <f t="shared" si="55"/>
        <v>0</v>
      </c>
      <c r="Q102" s="621">
        <f t="shared" si="55"/>
        <v>0</v>
      </c>
      <c r="R102" s="1201">
        <f t="shared" si="55"/>
        <v>0</v>
      </c>
      <c r="S102" s="621">
        <f t="shared" si="55"/>
        <v>0</v>
      </c>
      <c r="T102" s="621">
        <f t="shared" si="55"/>
        <v>0</v>
      </c>
      <c r="U102" s="621">
        <f t="shared" si="55"/>
        <v>0</v>
      </c>
      <c r="V102" s="1201">
        <f t="shared" si="55"/>
        <v>0</v>
      </c>
      <c r="W102" s="621">
        <f t="shared" si="55"/>
        <v>0</v>
      </c>
      <c r="X102" s="621">
        <f t="shared" si="55"/>
        <v>0</v>
      </c>
      <c r="Y102" s="621">
        <f t="shared" si="55"/>
        <v>0</v>
      </c>
      <c r="Z102" s="1058">
        <f t="shared" si="55"/>
        <v>0</v>
      </c>
      <c r="AA102" s="1058">
        <f t="shared" si="55"/>
        <v>0</v>
      </c>
      <c r="AB102" s="764"/>
      <c r="AC102" s="764"/>
    </row>
    <row r="103" spans="1:29" s="1" customFormat="1" ht="43.5" hidden="1" customHeight="1" thickBot="1" x14ac:dyDescent="0.3">
      <c r="A103" s="2136"/>
      <c r="B103" s="893" t="s">
        <v>318</v>
      </c>
      <c r="C103" s="891">
        <v>963</v>
      </c>
      <c r="D103" s="332" t="s">
        <v>32</v>
      </c>
      <c r="E103" s="152" t="s">
        <v>115</v>
      </c>
      <c r="F103" s="152" t="s">
        <v>368</v>
      </c>
      <c r="G103" s="152" t="s">
        <v>254</v>
      </c>
      <c r="H103" s="1637" t="s">
        <v>256</v>
      </c>
      <c r="I103" s="1201">
        <f>J103+N103+R103+V103</f>
        <v>0</v>
      </c>
      <c r="J103" s="1430">
        <f>K103+L103+M103</f>
        <v>0</v>
      </c>
      <c r="K103" s="722"/>
      <c r="L103" s="1431"/>
      <c r="M103" s="722"/>
      <c r="N103" s="1201">
        <f>O103+P103+Q103</f>
        <v>0</v>
      </c>
      <c r="O103" s="722"/>
      <c r="P103" s="981"/>
      <c r="Q103" s="722"/>
      <c r="R103" s="738">
        <f>S103+T103+U103</f>
        <v>0</v>
      </c>
      <c r="S103" s="722">
        <v>0</v>
      </c>
      <c r="T103" s="1431"/>
      <c r="U103" s="722"/>
      <c r="V103" s="738">
        <f>W103+X103+Y103</f>
        <v>0</v>
      </c>
      <c r="W103" s="722"/>
      <c r="X103" s="1431"/>
      <c r="Y103" s="722"/>
      <c r="Z103" s="1060"/>
      <c r="AA103" s="1300"/>
      <c r="AB103" s="764"/>
      <c r="AC103" s="764"/>
    </row>
    <row r="104" spans="1:29" s="1" customFormat="1" ht="1.5" hidden="1" customHeight="1" x14ac:dyDescent="0.25">
      <c r="A104" s="162"/>
      <c r="B104" s="163"/>
      <c r="C104" s="164"/>
      <c r="D104" s="165"/>
      <c r="E104" s="166"/>
      <c r="F104" s="167"/>
      <c r="G104" s="166"/>
      <c r="H104" s="1640"/>
      <c r="I104" s="414"/>
      <c r="J104" s="415"/>
      <c r="K104" s="415"/>
      <c r="L104" s="415"/>
      <c r="M104" s="765"/>
      <c r="N104" s="414"/>
      <c r="O104" s="934"/>
      <c r="P104" s="934"/>
      <c r="Q104" s="414"/>
      <c r="R104" s="765"/>
      <c r="S104" s="1013"/>
      <c r="T104" s="416"/>
      <c r="U104" s="416"/>
      <c r="V104" s="647"/>
      <c r="W104" s="647"/>
      <c r="X104" s="416"/>
      <c r="Y104" s="414"/>
      <c r="Z104" s="647"/>
      <c r="AA104" s="414"/>
      <c r="AB104" s="764"/>
      <c r="AC104" s="764"/>
    </row>
    <row r="105" spans="1:29" s="1" customFormat="1" ht="1.5" hidden="1" customHeight="1" thickBot="1" x14ac:dyDescent="0.3">
      <c r="A105" s="141"/>
      <c r="B105" s="154"/>
      <c r="C105" s="168"/>
      <c r="D105" s="169"/>
      <c r="E105" s="155"/>
      <c r="F105" s="156"/>
      <c r="G105" s="155"/>
      <c r="H105" s="157"/>
      <c r="I105" s="417"/>
      <c r="J105" s="418"/>
      <c r="K105" s="418"/>
      <c r="L105" s="418"/>
      <c r="M105" s="422"/>
      <c r="N105" s="417"/>
      <c r="O105" s="935"/>
      <c r="P105" s="935"/>
      <c r="Q105" s="417"/>
      <c r="R105" s="422"/>
      <c r="S105" s="1014"/>
      <c r="T105" s="419"/>
      <c r="U105" s="419"/>
      <c r="V105" s="423"/>
      <c r="W105" s="423"/>
      <c r="X105" s="419"/>
      <c r="Y105" s="417"/>
      <c r="Z105" s="986"/>
      <c r="AA105" s="989"/>
      <c r="AB105" s="764"/>
      <c r="AC105" s="764"/>
    </row>
    <row r="106" spans="1:29" s="1" customFormat="1" ht="18.75" thickBot="1" x14ac:dyDescent="0.3">
      <c r="A106" s="561" t="s">
        <v>85</v>
      </c>
      <c r="B106" s="331" t="s">
        <v>242</v>
      </c>
      <c r="C106" s="572">
        <v>963</v>
      </c>
      <c r="D106" s="573" t="s">
        <v>33</v>
      </c>
      <c r="E106" s="574" t="s">
        <v>25</v>
      </c>
      <c r="F106" s="574" t="s">
        <v>380</v>
      </c>
      <c r="G106" s="1771" t="s">
        <v>28</v>
      </c>
      <c r="H106" s="1609" t="s">
        <v>28</v>
      </c>
      <c r="I106" s="1301">
        <f t="shared" ref="I106:X107" si="56">I107</f>
        <v>276000</v>
      </c>
      <c r="J106" s="1301">
        <f t="shared" si="56"/>
        <v>69000</v>
      </c>
      <c r="K106" s="1301">
        <f t="shared" si="56"/>
        <v>23000</v>
      </c>
      <c r="L106" s="1301">
        <f t="shared" si="56"/>
        <v>23000</v>
      </c>
      <c r="M106" s="1301">
        <f t="shared" si="56"/>
        <v>23000</v>
      </c>
      <c r="N106" s="1301">
        <f t="shared" si="56"/>
        <v>69000</v>
      </c>
      <c r="O106" s="1301">
        <f t="shared" si="56"/>
        <v>23000</v>
      </c>
      <c r="P106" s="1301">
        <f t="shared" si="56"/>
        <v>23000</v>
      </c>
      <c r="Q106" s="1301">
        <f t="shared" si="56"/>
        <v>23000</v>
      </c>
      <c r="R106" s="1301">
        <f t="shared" si="56"/>
        <v>69000</v>
      </c>
      <c r="S106" s="1301">
        <f t="shared" si="56"/>
        <v>23000</v>
      </c>
      <c r="T106" s="1301">
        <f t="shared" si="56"/>
        <v>23000</v>
      </c>
      <c r="U106" s="1301">
        <f t="shared" si="56"/>
        <v>23000</v>
      </c>
      <c r="V106" s="1301">
        <f t="shared" si="56"/>
        <v>69000</v>
      </c>
      <c r="W106" s="1301">
        <f t="shared" si="56"/>
        <v>23000</v>
      </c>
      <c r="X106" s="1301">
        <f t="shared" si="56"/>
        <v>23000</v>
      </c>
      <c r="Y106" s="1301">
        <f t="shared" ref="Y106:AA107" si="57">Y107</f>
        <v>23000</v>
      </c>
      <c r="Z106" s="1301" t="e">
        <f t="shared" si="57"/>
        <v>#REF!</v>
      </c>
      <c r="AA106" s="1301" t="e">
        <f t="shared" si="57"/>
        <v>#REF!</v>
      </c>
      <c r="AB106" s="764"/>
      <c r="AC106" s="764"/>
    </row>
    <row r="107" spans="1:29" s="1" customFormat="1" ht="30" thickBot="1" x14ac:dyDescent="0.3">
      <c r="A107" s="2097" t="s">
        <v>71</v>
      </c>
      <c r="B107" s="44" t="s">
        <v>120</v>
      </c>
      <c r="C107" s="111">
        <v>963</v>
      </c>
      <c r="D107" s="59" t="s">
        <v>33</v>
      </c>
      <c r="E107" s="60" t="s">
        <v>24</v>
      </c>
      <c r="F107" s="98" t="s">
        <v>380</v>
      </c>
      <c r="G107" s="1121" t="s">
        <v>28</v>
      </c>
      <c r="H107" s="1609" t="s">
        <v>28</v>
      </c>
      <c r="I107" s="1166">
        <f t="shared" si="56"/>
        <v>276000</v>
      </c>
      <c r="J107" s="1166">
        <f t="shared" si="56"/>
        <v>69000</v>
      </c>
      <c r="K107" s="1166">
        <f t="shared" si="56"/>
        <v>23000</v>
      </c>
      <c r="L107" s="1166">
        <f t="shared" si="56"/>
        <v>23000</v>
      </c>
      <c r="M107" s="1166">
        <f t="shared" si="56"/>
        <v>23000</v>
      </c>
      <c r="N107" s="1166">
        <f t="shared" si="56"/>
        <v>69000</v>
      </c>
      <c r="O107" s="1166">
        <f t="shared" si="56"/>
        <v>23000</v>
      </c>
      <c r="P107" s="1166">
        <f t="shared" si="56"/>
        <v>23000</v>
      </c>
      <c r="Q107" s="1166">
        <f t="shared" si="56"/>
        <v>23000</v>
      </c>
      <c r="R107" s="1166">
        <f t="shared" si="56"/>
        <v>69000</v>
      </c>
      <c r="S107" s="1166">
        <f t="shared" si="56"/>
        <v>23000</v>
      </c>
      <c r="T107" s="1166">
        <f t="shared" si="56"/>
        <v>23000</v>
      </c>
      <c r="U107" s="1166">
        <f t="shared" si="56"/>
        <v>23000</v>
      </c>
      <c r="V107" s="1166">
        <f t="shared" si="56"/>
        <v>69000</v>
      </c>
      <c r="W107" s="1166">
        <f t="shared" si="56"/>
        <v>23000</v>
      </c>
      <c r="X107" s="1166">
        <f t="shared" si="56"/>
        <v>23000</v>
      </c>
      <c r="Y107" s="1166">
        <f t="shared" si="57"/>
        <v>23000</v>
      </c>
      <c r="Z107" s="1166" t="e">
        <f t="shared" si="57"/>
        <v>#REF!</v>
      </c>
      <c r="AA107" s="1166" t="e">
        <f t="shared" si="57"/>
        <v>#REF!</v>
      </c>
      <c r="AB107" s="764"/>
      <c r="AC107" s="764"/>
    </row>
    <row r="108" spans="1:29" s="1" customFormat="1" ht="45" customHeight="1" thickBot="1" x14ac:dyDescent="0.3">
      <c r="A108" s="2098"/>
      <c r="B108" s="45" t="s">
        <v>178</v>
      </c>
      <c r="C108" s="112">
        <v>963</v>
      </c>
      <c r="D108" s="113" t="s">
        <v>33</v>
      </c>
      <c r="E108" s="114" t="s">
        <v>24</v>
      </c>
      <c r="F108" s="339" t="s">
        <v>389</v>
      </c>
      <c r="G108" s="1772" t="s">
        <v>28</v>
      </c>
      <c r="H108" s="1609" t="s">
        <v>28</v>
      </c>
      <c r="I108" s="1166">
        <f>I109+I112+I117+I118+I125</f>
        <v>276000</v>
      </c>
      <c r="J108" s="1166">
        <f t="shared" ref="J108:Y108" si="58">J109+J112+J117+J118+J125</f>
        <v>69000</v>
      </c>
      <c r="K108" s="381">
        <f t="shared" si="58"/>
        <v>23000</v>
      </c>
      <c r="L108" s="381">
        <f t="shared" si="58"/>
        <v>23000</v>
      </c>
      <c r="M108" s="381">
        <f t="shared" si="58"/>
        <v>23000</v>
      </c>
      <c r="N108" s="1166">
        <f t="shared" si="58"/>
        <v>69000</v>
      </c>
      <c r="O108" s="381">
        <f t="shared" si="58"/>
        <v>23000</v>
      </c>
      <c r="P108" s="381">
        <f t="shared" si="58"/>
        <v>23000</v>
      </c>
      <c r="Q108" s="381">
        <f t="shared" si="58"/>
        <v>23000</v>
      </c>
      <c r="R108" s="1166">
        <f t="shared" si="58"/>
        <v>69000</v>
      </c>
      <c r="S108" s="381">
        <f t="shared" si="58"/>
        <v>23000</v>
      </c>
      <c r="T108" s="1591">
        <f t="shared" si="58"/>
        <v>23000</v>
      </c>
      <c r="U108" s="1591">
        <f t="shared" si="58"/>
        <v>23000</v>
      </c>
      <c r="V108" s="1566">
        <f t="shared" si="58"/>
        <v>69000</v>
      </c>
      <c r="W108" s="1591">
        <f t="shared" si="58"/>
        <v>23000</v>
      </c>
      <c r="X108" s="1591">
        <f t="shared" si="58"/>
        <v>23000</v>
      </c>
      <c r="Y108" s="1591">
        <f t="shared" si="58"/>
        <v>23000</v>
      </c>
      <c r="Z108" s="1214" t="e">
        <f>Z109+Z112+Z118+Z125</f>
        <v>#REF!</v>
      </c>
      <c r="AA108" s="1214" t="e">
        <f>AA109+AA112+AA118+AA125</f>
        <v>#REF!</v>
      </c>
      <c r="AB108" s="764"/>
      <c r="AC108" s="764"/>
    </row>
    <row r="109" spans="1:29" s="1" customFormat="1" ht="30" customHeight="1" thickBot="1" x14ac:dyDescent="0.3">
      <c r="A109" s="2098"/>
      <c r="B109" s="483" t="s">
        <v>84</v>
      </c>
      <c r="C109" s="96">
        <v>963</v>
      </c>
      <c r="D109" s="97" t="s">
        <v>33</v>
      </c>
      <c r="E109" s="98" t="s">
        <v>24</v>
      </c>
      <c r="F109" s="98" t="s">
        <v>389</v>
      </c>
      <c r="G109" s="1121" t="s">
        <v>180</v>
      </c>
      <c r="H109" s="1608" t="s">
        <v>28</v>
      </c>
      <c r="I109" s="99">
        <f t="shared" ref="I109:M110" si="59">I110</f>
        <v>184800</v>
      </c>
      <c r="J109" s="99">
        <f t="shared" si="59"/>
        <v>46200</v>
      </c>
      <c r="K109" s="99">
        <f t="shared" si="59"/>
        <v>15400</v>
      </c>
      <c r="L109" s="99">
        <f t="shared" si="59"/>
        <v>15400</v>
      </c>
      <c r="M109" s="99">
        <f t="shared" si="59"/>
        <v>15400</v>
      </c>
      <c r="N109" s="99">
        <f t="shared" ref="N109:AA110" si="60">N110</f>
        <v>46200</v>
      </c>
      <c r="O109" s="99">
        <f t="shared" si="60"/>
        <v>15400</v>
      </c>
      <c r="P109" s="99">
        <f t="shared" si="60"/>
        <v>15400</v>
      </c>
      <c r="Q109" s="99">
        <f t="shared" si="60"/>
        <v>15400</v>
      </c>
      <c r="R109" s="99">
        <f t="shared" si="60"/>
        <v>46200</v>
      </c>
      <c r="S109" s="99">
        <f t="shared" si="60"/>
        <v>15400</v>
      </c>
      <c r="T109" s="99">
        <f t="shared" si="60"/>
        <v>15400</v>
      </c>
      <c r="U109" s="99">
        <f t="shared" si="60"/>
        <v>15400</v>
      </c>
      <c r="V109" s="99">
        <f t="shared" si="60"/>
        <v>46200</v>
      </c>
      <c r="W109" s="99">
        <f t="shared" si="60"/>
        <v>15400</v>
      </c>
      <c r="X109" s="99">
        <f t="shared" si="60"/>
        <v>15400</v>
      </c>
      <c r="Y109" s="99">
        <f t="shared" si="60"/>
        <v>15400</v>
      </c>
      <c r="Z109" s="99">
        <f t="shared" si="60"/>
        <v>0</v>
      </c>
      <c r="AA109" s="99">
        <f t="shared" si="60"/>
        <v>0</v>
      </c>
      <c r="AB109" s="764"/>
      <c r="AC109" s="764"/>
    </row>
    <row r="110" spans="1:29" s="1" customFormat="1" ht="18" x14ac:dyDescent="0.25">
      <c r="A110" s="2098"/>
      <c r="B110" s="171" t="s">
        <v>51</v>
      </c>
      <c r="C110" s="118">
        <v>963</v>
      </c>
      <c r="D110" s="77" t="s">
        <v>33</v>
      </c>
      <c r="E110" s="78" t="s">
        <v>24</v>
      </c>
      <c r="F110" s="78" t="s">
        <v>389</v>
      </c>
      <c r="G110" s="1756" t="s">
        <v>180</v>
      </c>
      <c r="H110" s="1641">
        <v>200</v>
      </c>
      <c r="I110" s="366">
        <f t="shared" si="59"/>
        <v>184800</v>
      </c>
      <c r="J110" s="366">
        <f t="shared" si="59"/>
        <v>46200</v>
      </c>
      <c r="K110" s="367">
        <f t="shared" si="59"/>
        <v>15400</v>
      </c>
      <c r="L110" s="367">
        <f t="shared" si="59"/>
        <v>15400</v>
      </c>
      <c r="M110" s="367">
        <f t="shared" si="59"/>
        <v>15400</v>
      </c>
      <c r="N110" s="366">
        <f t="shared" si="60"/>
        <v>46200</v>
      </c>
      <c r="O110" s="367">
        <f t="shared" si="60"/>
        <v>15400</v>
      </c>
      <c r="P110" s="367">
        <f t="shared" si="60"/>
        <v>15400</v>
      </c>
      <c r="Q110" s="367">
        <f t="shared" si="60"/>
        <v>15400</v>
      </c>
      <c r="R110" s="366">
        <f t="shared" si="60"/>
        <v>46200</v>
      </c>
      <c r="S110" s="367">
        <f t="shared" si="60"/>
        <v>15400</v>
      </c>
      <c r="T110" s="367">
        <f t="shared" si="60"/>
        <v>15400</v>
      </c>
      <c r="U110" s="367">
        <f t="shared" si="60"/>
        <v>15400</v>
      </c>
      <c r="V110" s="366">
        <f t="shared" si="60"/>
        <v>46200</v>
      </c>
      <c r="W110" s="367">
        <f t="shared" si="60"/>
        <v>15400</v>
      </c>
      <c r="X110" s="367">
        <f t="shared" si="60"/>
        <v>15400</v>
      </c>
      <c r="Y110" s="367">
        <f t="shared" si="60"/>
        <v>15400</v>
      </c>
      <c r="Z110" s="366">
        <f t="shared" si="60"/>
        <v>0</v>
      </c>
      <c r="AA110" s="366">
        <f t="shared" si="60"/>
        <v>0</v>
      </c>
      <c r="AB110" s="764"/>
      <c r="AC110" s="764"/>
    </row>
    <row r="111" spans="1:29" s="1" customFormat="1" ht="59.25" customHeight="1" thickBot="1" x14ac:dyDescent="0.3">
      <c r="A111" s="2098"/>
      <c r="B111" s="1567" t="s">
        <v>400</v>
      </c>
      <c r="C111" s="191">
        <v>963</v>
      </c>
      <c r="D111" s="123" t="s">
        <v>33</v>
      </c>
      <c r="E111" s="124" t="s">
        <v>24</v>
      </c>
      <c r="F111" s="124" t="s">
        <v>389</v>
      </c>
      <c r="G111" s="1773" t="s">
        <v>180</v>
      </c>
      <c r="H111" s="1642">
        <v>211</v>
      </c>
      <c r="I111" s="1725">
        <f>J111+N111+R111+V111</f>
        <v>184800</v>
      </c>
      <c r="J111" s="1303">
        <f>K111+L111+M111</f>
        <v>46200</v>
      </c>
      <c r="K111" s="929">
        <v>15400</v>
      </c>
      <c r="L111" s="1304">
        <v>15400</v>
      </c>
      <c r="M111" s="929">
        <v>15400</v>
      </c>
      <c r="N111" s="1043">
        <f>O111+P111+Q111</f>
        <v>46200</v>
      </c>
      <c r="O111" s="929">
        <v>15400</v>
      </c>
      <c r="P111" s="1304">
        <v>15400</v>
      </c>
      <c r="Q111" s="929">
        <v>15400</v>
      </c>
      <c r="R111" s="1305">
        <f>S111+T111+U111</f>
        <v>46200</v>
      </c>
      <c r="S111" s="929">
        <v>15400</v>
      </c>
      <c r="T111" s="1304">
        <v>15400</v>
      </c>
      <c r="U111" s="929">
        <v>15400</v>
      </c>
      <c r="V111" s="1043">
        <f>W111+X111+Y111</f>
        <v>46200</v>
      </c>
      <c r="W111" s="929">
        <v>15400</v>
      </c>
      <c r="X111" s="1304">
        <v>15400</v>
      </c>
      <c r="Y111" s="929">
        <v>15400</v>
      </c>
      <c r="Z111" s="1057"/>
      <c r="AA111" s="1058"/>
      <c r="AB111" s="764"/>
      <c r="AC111" s="764"/>
    </row>
    <row r="112" spans="1:29" s="1" customFormat="1" ht="57.75" thickBot="1" x14ac:dyDescent="0.3">
      <c r="A112" s="2098"/>
      <c r="B112" s="1097" t="s">
        <v>375</v>
      </c>
      <c r="C112" s="1092">
        <v>963</v>
      </c>
      <c r="D112" s="1093" t="s">
        <v>33</v>
      </c>
      <c r="E112" s="1094" t="s">
        <v>24</v>
      </c>
      <c r="F112" s="98" t="s">
        <v>389</v>
      </c>
      <c r="G112" s="1121" t="s">
        <v>186</v>
      </c>
      <c r="H112" s="1643" t="s">
        <v>28</v>
      </c>
      <c r="I112" s="1277">
        <f>I114+I115+I116</f>
        <v>1996</v>
      </c>
      <c r="J112" s="1277">
        <f t="shared" ref="J112:Y112" si="61">J114+J115+J116</f>
        <v>460</v>
      </c>
      <c r="K112" s="1277">
        <f t="shared" si="61"/>
        <v>0</v>
      </c>
      <c r="L112" s="1277">
        <f t="shared" si="61"/>
        <v>230</v>
      </c>
      <c r="M112" s="1277">
        <f t="shared" si="61"/>
        <v>230</v>
      </c>
      <c r="N112" s="1277">
        <f t="shared" si="61"/>
        <v>672</v>
      </c>
      <c r="O112" s="1277">
        <f t="shared" si="61"/>
        <v>230</v>
      </c>
      <c r="P112" s="1277">
        <f t="shared" si="61"/>
        <v>0</v>
      </c>
      <c r="Q112" s="1277">
        <f t="shared" si="61"/>
        <v>442</v>
      </c>
      <c r="R112" s="1277">
        <f t="shared" si="61"/>
        <v>422</v>
      </c>
      <c r="S112" s="1277">
        <f t="shared" si="61"/>
        <v>192</v>
      </c>
      <c r="T112" s="1117">
        <f t="shared" si="61"/>
        <v>0</v>
      </c>
      <c r="U112" s="1117">
        <f t="shared" si="61"/>
        <v>230</v>
      </c>
      <c r="V112" s="1117">
        <f t="shared" si="61"/>
        <v>442</v>
      </c>
      <c r="W112" s="1117">
        <f t="shared" si="61"/>
        <v>0</v>
      </c>
      <c r="X112" s="1117">
        <f t="shared" si="61"/>
        <v>230</v>
      </c>
      <c r="Y112" s="1117">
        <f t="shared" si="61"/>
        <v>212</v>
      </c>
      <c r="Z112" s="1277" t="e">
        <f>#REF!</f>
        <v>#REF!</v>
      </c>
      <c r="AA112" s="1277" t="e">
        <f>#REF!</f>
        <v>#REF!</v>
      </c>
      <c r="AB112" s="764"/>
      <c r="AC112" s="764"/>
    </row>
    <row r="113" spans="1:29" s="1" customFormat="1" ht="18" x14ac:dyDescent="0.25">
      <c r="A113" s="2098"/>
      <c r="B113" s="1598" t="s">
        <v>51</v>
      </c>
      <c r="C113" s="88">
        <v>963</v>
      </c>
      <c r="D113" s="89" t="s">
        <v>33</v>
      </c>
      <c r="E113" s="90" t="s">
        <v>24</v>
      </c>
      <c r="F113" s="90" t="s">
        <v>389</v>
      </c>
      <c r="G113" s="1769" t="s">
        <v>186</v>
      </c>
      <c r="H113" s="1644" t="s">
        <v>53</v>
      </c>
      <c r="I113" s="520">
        <f>I114+I115+I116</f>
        <v>1996</v>
      </c>
      <c r="J113" s="520">
        <f t="shared" ref="J113:AA113" si="62">J114+J115+J116</f>
        <v>460</v>
      </c>
      <c r="K113" s="507">
        <f t="shared" si="62"/>
        <v>0</v>
      </c>
      <c r="L113" s="507">
        <f t="shared" si="62"/>
        <v>230</v>
      </c>
      <c r="M113" s="507">
        <f t="shared" si="62"/>
        <v>230</v>
      </c>
      <c r="N113" s="520">
        <f t="shared" si="62"/>
        <v>672</v>
      </c>
      <c r="O113" s="507">
        <f t="shared" si="62"/>
        <v>230</v>
      </c>
      <c r="P113" s="507">
        <f t="shared" si="62"/>
        <v>0</v>
      </c>
      <c r="Q113" s="507">
        <f t="shared" si="62"/>
        <v>442</v>
      </c>
      <c r="R113" s="520">
        <f t="shared" si="62"/>
        <v>422</v>
      </c>
      <c r="S113" s="507">
        <f t="shared" si="62"/>
        <v>192</v>
      </c>
      <c r="T113" s="1589">
        <f t="shared" si="62"/>
        <v>0</v>
      </c>
      <c r="U113" s="1589">
        <f t="shared" si="62"/>
        <v>230</v>
      </c>
      <c r="V113" s="1588">
        <f t="shared" si="62"/>
        <v>442</v>
      </c>
      <c r="W113" s="1589">
        <f t="shared" si="62"/>
        <v>0</v>
      </c>
      <c r="X113" s="1589">
        <f t="shared" si="62"/>
        <v>230</v>
      </c>
      <c r="Y113" s="1589">
        <f t="shared" si="62"/>
        <v>212</v>
      </c>
      <c r="Z113" s="1588">
        <f t="shared" si="62"/>
        <v>0</v>
      </c>
      <c r="AA113" s="1588">
        <f t="shared" si="62"/>
        <v>0</v>
      </c>
      <c r="AB113" s="764"/>
      <c r="AC113" s="764"/>
    </row>
    <row r="114" spans="1:29" s="1" customFormat="1" ht="18" x14ac:dyDescent="0.25">
      <c r="A114" s="2098"/>
      <c r="B114" s="48" t="s">
        <v>6</v>
      </c>
      <c r="C114" s="88">
        <v>963</v>
      </c>
      <c r="D114" s="89" t="s">
        <v>33</v>
      </c>
      <c r="E114" s="90" t="s">
        <v>24</v>
      </c>
      <c r="F114" s="90" t="s">
        <v>389</v>
      </c>
      <c r="G114" s="1769" t="s">
        <v>186</v>
      </c>
      <c r="H114" s="1641">
        <v>212</v>
      </c>
      <c r="I114" s="1392">
        <f>J114+N114+R114+V114</f>
        <v>400</v>
      </c>
      <c r="J114" s="1389">
        <f>K114+L114+M114</f>
        <v>0</v>
      </c>
      <c r="K114" s="1390"/>
      <c r="L114" s="1391"/>
      <c r="M114" s="1390">
        <v>0</v>
      </c>
      <c r="N114" s="1392">
        <f>O114+P114+Q114</f>
        <v>200</v>
      </c>
      <c r="O114" s="1390">
        <v>0</v>
      </c>
      <c r="P114" s="1390">
        <v>0</v>
      </c>
      <c r="Q114" s="1390">
        <v>200</v>
      </c>
      <c r="R114" s="1569">
        <f>S114+T114+U114</f>
        <v>0</v>
      </c>
      <c r="S114" s="1570">
        <v>0</v>
      </c>
      <c r="T114" s="1391"/>
      <c r="U114" s="1571"/>
      <c r="V114" s="1392">
        <f>W114+X114+Y114</f>
        <v>200</v>
      </c>
      <c r="W114" s="1390"/>
      <c r="X114" s="1391"/>
      <c r="Y114" s="1390">
        <v>200</v>
      </c>
      <c r="Z114" s="1064"/>
      <c r="AA114" s="1065"/>
      <c r="AB114" s="764"/>
      <c r="AC114" s="764"/>
    </row>
    <row r="115" spans="1:29" s="1" customFormat="1" ht="18" x14ac:dyDescent="0.25">
      <c r="A115" s="2098"/>
      <c r="B115" s="83" t="s">
        <v>291</v>
      </c>
      <c r="C115" s="105">
        <v>963</v>
      </c>
      <c r="D115" s="85" t="s">
        <v>33</v>
      </c>
      <c r="E115" s="160" t="s">
        <v>24</v>
      </c>
      <c r="F115" s="86" t="s">
        <v>389</v>
      </c>
      <c r="G115" s="1757" t="s">
        <v>186</v>
      </c>
      <c r="H115" s="1610">
        <v>222</v>
      </c>
      <c r="I115" s="1572">
        <f>J115+N115+R115+V115</f>
        <v>1572</v>
      </c>
      <c r="J115" s="1573">
        <f>K115+L115+M115</f>
        <v>460</v>
      </c>
      <c r="K115" s="1574"/>
      <c r="L115" s="1575">
        <v>230</v>
      </c>
      <c r="M115" s="1574">
        <v>230</v>
      </c>
      <c r="N115" s="1572">
        <f>O115+P115+Q115</f>
        <v>460</v>
      </c>
      <c r="O115" s="1574">
        <v>230</v>
      </c>
      <c r="P115" s="1574">
        <v>0</v>
      </c>
      <c r="Q115" s="1574">
        <v>230</v>
      </c>
      <c r="R115" s="1576">
        <f>S115+T115+U115</f>
        <v>422</v>
      </c>
      <c r="S115" s="1574">
        <v>192</v>
      </c>
      <c r="T115" s="1575"/>
      <c r="U115" s="1574">
        <v>230</v>
      </c>
      <c r="V115" s="1572">
        <f>W115+X115+Y115</f>
        <v>230</v>
      </c>
      <c r="W115" s="1574"/>
      <c r="X115" s="1575">
        <v>230</v>
      </c>
      <c r="Y115" s="1574"/>
      <c r="Z115" s="1057"/>
      <c r="AA115" s="1058"/>
      <c r="AB115" s="764"/>
      <c r="AC115" s="764"/>
    </row>
    <row r="116" spans="1:29" s="1" customFormat="1" ht="18.75" thickBot="1" x14ac:dyDescent="0.3">
      <c r="A116" s="2098"/>
      <c r="B116" s="49" t="s">
        <v>279</v>
      </c>
      <c r="C116" s="172">
        <v>963</v>
      </c>
      <c r="D116" s="173" t="s">
        <v>33</v>
      </c>
      <c r="E116" s="846" t="s">
        <v>24</v>
      </c>
      <c r="F116" s="150" t="s">
        <v>389</v>
      </c>
      <c r="G116" s="1763" t="s">
        <v>186</v>
      </c>
      <c r="H116" s="1957">
        <v>226</v>
      </c>
      <c r="I116" s="1577">
        <f>J116+N116+R116+V116</f>
        <v>24</v>
      </c>
      <c r="J116" s="1578">
        <f>K116+L116+M116</f>
        <v>0</v>
      </c>
      <c r="K116" s="1579"/>
      <c r="L116" s="1580"/>
      <c r="M116" s="1579">
        <v>0</v>
      </c>
      <c r="N116" s="1577">
        <f>O116+P116+Q116</f>
        <v>12</v>
      </c>
      <c r="O116" s="1579"/>
      <c r="P116" s="1579"/>
      <c r="Q116" s="1579">
        <v>12</v>
      </c>
      <c r="R116" s="1581">
        <f>S116+T116+U116</f>
        <v>0</v>
      </c>
      <c r="S116" s="1582"/>
      <c r="T116" s="1580"/>
      <c r="U116" s="1583">
        <v>0</v>
      </c>
      <c r="V116" s="1577">
        <f>W116+X116+Y116</f>
        <v>12</v>
      </c>
      <c r="W116" s="1579"/>
      <c r="X116" s="1580"/>
      <c r="Y116" s="1579">
        <v>12</v>
      </c>
      <c r="Z116" s="1059"/>
      <c r="AA116" s="1060"/>
      <c r="AB116" s="764"/>
      <c r="AC116" s="764"/>
    </row>
    <row r="117" spans="1:29" s="1" customFormat="1" ht="86.25" thickBot="1" x14ac:dyDescent="0.3">
      <c r="A117" s="2098"/>
      <c r="B117" s="1568" t="s">
        <v>398</v>
      </c>
      <c r="C117" s="1584">
        <v>963</v>
      </c>
      <c r="D117" s="1512" t="s">
        <v>33</v>
      </c>
      <c r="E117" s="1585" t="s">
        <v>24</v>
      </c>
      <c r="F117" s="522" t="s">
        <v>389</v>
      </c>
      <c r="G117" s="1774" t="s">
        <v>399</v>
      </c>
      <c r="H117" s="1648">
        <v>213</v>
      </c>
      <c r="I117" s="1735">
        <f>J117+N117+R117+V117</f>
        <v>55809.600000000006</v>
      </c>
      <c r="J117" s="1586">
        <f>K117+L117+M117</f>
        <v>13952.400000000001</v>
      </c>
      <c r="K117" s="994">
        <v>4650.8</v>
      </c>
      <c r="L117" s="994">
        <v>4650.8</v>
      </c>
      <c r="M117" s="994">
        <v>4650.8</v>
      </c>
      <c r="N117" s="1069">
        <f>O117+P117+Q117</f>
        <v>13952.400000000001</v>
      </c>
      <c r="O117" s="994">
        <v>4650.8</v>
      </c>
      <c r="P117" s="994">
        <v>4650.8</v>
      </c>
      <c r="Q117" s="994">
        <v>4650.8</v>
      </c>
      <c r="R117" s="1587">
        <f>S117+T117+U117</f>
        <v>13952.400000000001</v>
      </c>
      <c r="S117" s="994">
        <v>4650.8</v>
      </c>
      <c r="T117" s="994">
        <v>4650.8</v>
      </c>
      <c r="U117" s="994">
        <v>4650.8</v>
      </c>
      <c r="V117" s="1069">
        <f>W117+X117+Y117</f>
        <v>13952.400000000001</v>
      </c>
      <c r="W117" s="994">
        <v>4650.8</v>
      </c>
      <c r="X117" s="994">
        <v>4650.8</v>
      </c>
      <c r="Y117" s="994">
        <v>4650.8</v>
      </c>
      <c r="Z117" s="1061"/>
      <c r="AA117" s="1062"/>
      <c r="AB117" s="764"/>
      <c r="AC117" s="764"/>
    </row>
    <row r="118" spans="1:29" s="1" customFormat="1" ht="42" thickBot="1" x14ac:dyDescent="0.3">
      <c r="A118" s="2098"/>
      <c r="B118" s="1095" t="s">
        <v>336</v>
      </c>
      <c r="C118" s="598">
        <v>963</v>
      </c>
      <c r="D118" s="511" t="s">
        <v>33</v>
      </c>
      <c r="E118" s="1096" t="s">
        <v>24</v>
      </c>
      <c r="F118" s="512" t="s">
        <v>389</v>
      </c>
      <c r="G118" s="1775" t="s">
        <v>216</v>
      </c>
      <c r="H118" s="140" t="s">
        <v>28</v>
      </c>
      <c r="I118" s="1234">
        <f>I119+I123</f>
        <v>11496</v>
      </c>
      <c r="J118" s="1234">
        <f t="shared" ref="J118:AA118" si="63">J119+J123</f>
        <v>2874</v>
      </c>
      <c r="K118" s="1234">
        <f t="shared" si="63"/>
        <v>958</v>
      </c>
      <c r="L118" s="1234">
        <f t="shared" si="63"/>
        <v>958</v>
      </c>
      <c r="M118" s="1234">
        <f t="shared" si="63"/>
        <v>958</v>
      </c>
      <c r="N118" s="1234">
        <f t="shared" si="63"/>
        <v>2874</v>
      </c>
      <c r="O118" s="1234">
        <f t="shared" si="63"/>
        <v>958</v>
      </c>
      <c r="P118" s="1234">
        <f t="shared" si="63"/>
        <v>958</v>
      </c>
      <c r="Q118" s="1234">
        <f t="shared" si="63"/>
        <v>958</v>
      </c>
      <c r="R118" s="1234">
        <f t="shared" si="63"/>
        <v>2874</v>
      </c>
      <c r="S118" s="1234">
        <f t="shared" si="63"/>
        <v>958</v>
      </c>
      <c r="T118" s="1234">
        <f t="shared" si="63"/>
        <v>958</v>
      </c>
      <c r="U118" s="1234">
        <f t="shared" si="63"/>
        <v>958</v>
      </c>
      <c r="V118" s="1234">
        <f t="shared" si="63"/>
        <v>2874</v>
      </c>
      <c r="W118" s="1234">
        <f t="shared" si="63"/>
        <v>958</v>
      </c>
      <c r="X118" s="1234">
        <f t="shared" si="63"/>
        <v>958</v>
      </c>
      <c r="Y118" s="1234">
        <f t="shared" si="63"/>
        <v>958</v>
      </c>
      <c r="Z118" s="1234">
        <f t="shared" si="63"/>
        <v>0</v>
      </c>
      <c r="AA118" s="1234">
        <f t="shared" si="63"/>
        <v>0</v>
      </c>
      <c r="AB118" s="764"/>
      <c r="AC118" s="764"/>
    </row>
    <row r="119" spans="1:29" s="1" customFormat="1" ht="18" x14ac:dyDescent="0.25">
      <c r="A119" s="2098"/>
      <c r="B119" s="171" t="s">
        <v>51</v>
      </c>
      <c r="C119" s="118">
        <v>963</v>
      </c>
      <c r="D119" s="77" t="s">
        <v>33</v>
      </c>
      <c r="E119" s="159" t="s">
        <v>24</v>
      </c>
      <c r="F119" s="78" t="s">
        <v>389</v>
      </c>
      <c r="G119" s="1756" t="s">
        <v>216</v>
      </c>
      <c r="H119" s="1641">
        <v>200</v>
      </c>
      <c r="I119" s="366">
        <f>I120</f>
        <v>11496</v>
      </c>
      <c r="J119" s="366">
        <f t="shared" ref="J119:AA119" si="64">J120</f>
        <v>2874</v>
      </c>
      <c r="K119" s="367">
        <f t="shared" si="64"/>
        <v>958</v>
      </c>
      <c r="L119" s="367">
        <f t="shared" si="64"/>
        <v>958</v>
      </c>
      <c r="M119" s="367">
        <f t="shared" si="64"/>
        <v>958</v>
      </c>
      <c r="N119" s="366">
        <f t="shared" si="64"/>
        <v>2874</v>
      </c>
      <c r="O119" s="367">
        <f t="shared" si="64"/>
        <v>958</v>
      </c>
      <c r="P119" s="367">
        <f t="shared" si="64"/>
        <v>958</v>
      </c>
      <c r="Q119" s="367">
        <f t="shared" si="64"/>
        <v>958</v>
      </c>
      <c r="R119" s="366">
        <f t="shared" si="64"/>
        <v>2874</v>
      </c>
      <c r="S119" s="367">
        <f t="shared" si="64"/>
        <v>958</v>
      </c>
      <c r="T119" s="367">
        <f t="shared" si="64"/>
        <v>958</v>
      </c>
      <c r="U119" s="367">
        <f t="shared" si="64"/>
        <v>958</v>
      </c>
      <c r="V119" s="366">
        <f t="shared" si="64"/>
        <v>2874</v>
      </c>
      <c r="W119" s="367">
        <f t="shared" si="64"/>
        <v>958</v>
      </c>
      <c r="X119" s="367">
        <f t="shared" si="64"/>
        <v>958</v>
      </c>
      <c r="Y119" s="367">
        <f t="shared" si="64"/>
        <v>958</v>
      </c>
      <c r="Z119" s="937">
        <f t="shared" si="64"/>
        <v>0</v>
      </c>
      <c r="AA119" s="937">
        <f t="shared" si="64"/>
        <v>0</v>
      </c>
      <c r="AB119" s="764"/>
      <c r="AC119" s="764"/>
    </row>
    <row r="120" spans="1:29" s="1" customFormat="1" ht="18" x14ac:dyDescent="0.25">
      <c r="A120" s="2098"/>
      <c r="B120" s="171" t="s">
        <v>277</v>
      </c>
      <c r="C120" s="103">
        <v>963</v>
      </c>
      <c r="D120" s="80" t="s">
        <v>33</v>
      </c>
      <c r="E120" s="161" t="s">
        <v>24</v>
      </c>
      <c r="F120" s="81" t="s">
        <v>389</v>
      </c>
      <c r="G120" s="1758" t="s">
        <v>216</v>
      </c>
      <c r="H120" s="1610">
        <v>220</v>
      </c>
      <c r="I120" s="1205">
        <f>I121+I122</f>
        <v>11496</v>
      </c>
      <c r="J120" s="1205">
        <f t="shared" ref="J120:AA120" si="65">J121+J122</f>
        <v>2874</v>
      </c>
      <c r="K120" s="104">
        <f t="shared" si="65"/>
        <v>958</v>
      </c>
      <c r="L120" s="104">
        <f t="shared" si="65"/>
        <v>958</v>
      </c>
      <c r="M120" s="104">
        <f t="shared" si="65"/>
        <v>958</v>
      </c>
      <c r="N120" s="1205">
        <f t="shared" si="65"/>
        <v>2874</v>
      </c>
      <c r="O120" s="104">
        <f t="shared" si="65"/>
        <v>958</v>
      </c>
      <c r="P120" s="104">
        <f t="shared" si="65"/>
        <v>958</v>
      </c>
      <c r="Q120" s="104">
        <f t="shared" si="65"/>
        <v>958</v>
      </c>
      <c r="R120" s="1205">
        <f t="shared" si="65"/>
        <v>2874</v>
      </c>
      <c r="S120" s="104">
        <f t="shared" si="65"/>
        <v>958</v>
      </c>
      <c r="T120" s="104">
        <f t="shared" si="65"/>
        <v>958</v>
      </c>
      <c r="U120" s="104">
        <f t="shared" si="65"/>
        <v>958</v>
      </c>
      <c r="V120" s="1205">
        <f t="shared" si="65"/>
        <v>2874</v>
      </c>
      <c r="W120" s="104">
        <f t="shared" si="65"/>
        <v>958</v>
      </c>
      <c r="X120" s="104">
        <f t="shared" si="65"/>
        <v>958</v>
      </c>
      <c r="Y120" s="104">
        <f t="shared" si="65"/>
        <v>958</v>
      </c>
      <c r="Z120" s="386">
        <f t="shared" si="65"/>
        <v>0</v>
      </c>
      <c r="AA120" s="386">
        <f t="shared" si="65"/>
        <v>0</v>
      </c>
      <c r="AB120" s="764"/>
      <c r="AC120" s="764"/>
    </row>
    <row r="121" spans="1:29" s="1" customFormat="1" ht="18" x14ac:dyDescent="0.25">
      <c r="A121" s="2098"/>
      <c r="B121" s="83" t="s">
        <v>52</v>
      </c>
      <c r="C121" s="105">
        <v>963</v>
      </c>
      <c r="D121" s="85" t="s">
        <v>33</v>
      </c>
      <c r="E121" s="160" t="s">
        <v>24</v>
      </c>
      <c r="F121" s="86" t="s">
        <v>389</v>
      </c>
      <c r="G121" s="1757" t="s">
        <v>216</v>
      </c>
      <c r="H121" s="1646">
        <v>221</v>
      </c>
      <c r="I121" s="1196">
        <f>J121+N121+R121+V121</f>
        <v>11496</v>
      </c>
      <c r="J121" s="1240">
        <f>K121+L121+M121</f>
        <v>2874</v>
      </c>
      <c r="K121" s="129">
        <v>958</v>
      </c>
      <c r="L121" s="235">
        <v>958</v>
      </c>
      <c r="M121" s="129">
        <v>958</v>
      </c>
      <c r="N121" s="1196">
        <f>O121+P121+Q121</f>
        <v>2874</v>
      </c>
      <c r="O121" s="129">
        <v>958</v>
      </c>
      <c r="P121" s="322">
        <v>958</v>
      </c>
      <c r="Q121" s="129">
        <v>958</v>
      </c>
      <c r="R121" s="1197">
        <f>S121+T121+U121</f>
        <v>2874</v>
      </c>
      <c r="S121" s="129">
        <v>958</v>
      </c>
      <c r="T121" s="235">
        <v>958</v>
      </c>
      <c r="U121" s="129">
        <v>958</v>
      </c>
      <c r="V121" s="1196">
        <f>W121+X121+Y121</f>
        <v>2874</v>
      </c>
      <c r="W121" s="129">
        <v>958</v>
      </c>
      <c r="X121" s="235">
        <v>958</v>
      </c>
      <c r="Y121" s="129">
        <v>958</v>
      </c>
      <c r="Z121" s="1057"/>
      <c r="AA121" s="1058"/>
      <c r="AB121" s="764"/>
      <c r="AC121" s="764"/>
    </row>
    <row r="122" spans="1:29" s="1" customFormat="1" ht="18" x14ac:dyDescent="0.25">
      <c r="A122" s="2098"/>
      <c r="B122" s="83" t="s">
        <v>278</v>
      </c>
      <c r="C122" s="105">
        <v>963</v>
      </c>
      <c r="D122" s="85" t="s">
        <v>33</v>
      </c>
      <c r="E122" s="160" t="s">
        <v>24</v>
      </c>
      <c r="F122" s="86" t="s">
        <v>389</v>
      </c>
      <c r="G122" s="1757" t="s">
        <v>216</v>
      </c>
      <c r="H122" s="1646">
        <v>225</v>
      </c>
      <c r="I122" s="1196">
        <f>J122+N122+R122+V122</f>
        <v>0</v>
      </c>
      <c r="J122" s="1240">
        <f>K122+L122+M122</f>
        <v>0</v>
      </c>
      <c r="K122" s="129"/>
      <c r="L122" s="235"/>
      <c r="M122" s="129"/>
      <c r="N122" s="1196">
        <f>O122+P122+Q122</f>
        <v>0</v>
      </c>
      <c r="O122" s="129"/>
      <c r="P122" s="129"/>
      <c r="Q122" s="129"/>
      <c r="R122" s="1197">
        <f>S122+T122+U122</f>
        <v>0</v>
      </c>
      <c r="S122" s="129"/>
      <c r="T122" s="235"/>
      <c r="U122" s="129">
        <v>0</v>
      </c>
      <c r="V122" s="1196">
        <f>W122+X122+Y122</f>
        <v>0</v>
      </c>
      <c r="W122" s="129"/>
      <c r="X122" s="235"/>
      <c r="Y122" s="129"/>
      <c r="Z122" s="1057"/>
      <c r="AA122" s="1058"/>
      <c r="AB122" s="764"/>
      <c r="AC122" s="764"/>
    </row>
    <row r="123" spans="1:29" s="1" customFormat="1" ht="18" x14ac:dyDescent="0.25">
      <c r="A123" s="2098"/>
      <c r="B123" s="171" t="s">
        <v>14</v>
      </c>
      <c r="C123" s="103">
        <v>963</v>
      </c>
      <c r="D123" s="80" t="s">
        <v>33</v>
      </c>
      <c r="E123" s="161" t="s">
        <v>24</v>
      </c>
      <c r="F123" s="81" t="s">
        <v>389</v>
      </c>
      <c r="G123" s="1758" t="s">
        <v>216</v>
      </c>
      <c r="H123" s="1610">
        <v>300</v>
      </c>
      <c r="I123" s="1205">
        <f>I124</f>
        <v>0</v>
      </c>
      <c r="J123" s="1205">
        <f t="shared" ref="J123:AA123" si="66">J124</f>
        <v>0</v>
      </c>
      <c r="K123" s="104">
        <f t="shared" si="66"/>
        <v>0</v>
      </c>
      <c r="L123" s="104">
        <f t="shared" si="66"/>
        <v>0</v>
      </c>
      <c r="M123" s="104">
        <f t="shared" si="66"/>
        <v>0</v>
      </c>
      <c r="N123" s="1205">
        <f t="shared" si="66"/>
        <v>0</v>
      </c>
      <c r="O123" s="104">
        <f t="shared" si="66"/>
        <v>0</v>
      </c>
      <c r="P123" s="104">
        <f t="shared" si="66"/>
        <v>0</v>
      </c>
      <c r="Q123" s="104">
        <f t="shared" si="66"/>
        <v>0</v>
      </c>
      <c r="R123" s="1205">
        <f t="shared" si="66"/>
        <v>0</v>
      </c>
      <c r="S123" s="104">
        <f t="shared" si="66"/>
        <v>0</v>
      </c>
      <c r="T123" s="104">
        <f t="shared" si="66"/>
        <v>0</v>
      </c>
      <c r="U123" s="104">
        <f t="shared" si="66"/>
        <v>0</v>
      </c>
      <c r="V123" s="1205">
        <f t="shared" si="66"/>
        <v>0</v>
      </c>
      <c r="W123" s="104">
        <f t="shared" si="66"/>
        <v>0</v>
      </c>
      <c r="X123" s="104">
        <f t="shared" si="66"/>
        <v>0</v>
      </c>
      <c r="Y123" s="104">
        <f t="shared" si="66"/>
        <v>0</v>
      </c>
      <c r="Z123" s="386">
        <f t="shared" si="66"/>
        <v>0</v>
      </c>
      <c r="AA123" s="386">
        <f t="shared" si="66"/>
        <v>0</v>
      </c>
      <c r="AB123" s="764"/>
      <c r="AC123" s="764"/>
    </row>
    <row r="124" spans="1:29" s="1" customFormat="1" ht="14.25" customHeight="1" thickBot="1" x14ac:dyDescent="0.3">
      <c r="A124" s="2098"/>
      <c r="B124" s="83" t="s">
        <v>15</v>
      </c>
      <c r="C124" s="201">
        <v>963</v>
      </c>
      <c r="D124" s="186" t="s">
        <v>33</v>
      </c>
      <c r="E124" s="1090" t="s">
        <v>24</v>
      </c>
      <c r="F124" s="187" t="s">
        <v>389</v>
      </c>
      <c r="G124" s="1759" t="s">
        <v>216</v>
      </c>
      <c r="H124" s="1649">
        <v>310</v>
      </c>
      <c r="I124" s="1243">
        <f>J124+N124+R124+V124</f>
        <v>0</v>
      </c>
      <c r="J124" s="1239">
        <f>K124+L124+M124</f>
        <v>0</v>
      </c>
      <c r="K124" s="389"/>
      <c r="L124" s="1245"/>
      <c r="M124" s="389"/>
      <c r="N124" s="1243">
        <f>O124+P124+Q124</f>
        <v>0</v>
      </c>
      <c r="O124" s="389"/>
      <c r="P124" s="389"/>
      <c r="Q124" s="389"/>
      <c r="R124" s="1246">
        <f>S124+T124+U124</f>
        <v>0</v>
      </c>
      <c r="S124" s="389"/>
      <c r="T124" s="1245"/>
      <c r="U124" s="389"/>
      <c r="V124" s="1243">
        <f>W124+X124+Y124</f>
        <v>0</v>
      </c>
      <c r="W124" s="389"/>
      <c r="X124" s="1245"/>
      <c r="Y124" s="389"/>
      <c r="Z124" s="1218"/>
      <c r="AA124" s="1219"/>
      <c r="AB124" s="764"/>
      <c r="AC124" s="764"/>
    </row>
    <row r="125" spans="1:29" s="1" customFormat="1" ht="42" customHeight="1" thickBot="1" x14ac:dyDescent="0.3">
      <c r="A125" s="2098"/>
      <c r="B125" s="1091" t="s">
        <v>270</v>
      </c>
      <c r="C125" s="1092">
        <v>963</v>
      </c>
      <c r="D125" s="1093" t="s">
        <v>33</v>
      </c>
      <c r="E125" s="1094" t="s">
        <v>24</v>
      </c>
      <c r="F125" s="98" t="s">
        <v>389</v>
      </c>
      <c r="G125" s="1121" t="s">
        <v>221</v>
      </c>
      <c r="H125" s="1643" t="s">
        <v>28</v>
      </c>
      <c r="I125" s="1277">
        <f>I126+I132</f>
        <v>21898.400000000001</v>
      </c>
      <c r="J125" s="1277">
        <f t="shared" ref="J125:AA125" si="67">J126+J132</f>
        <v>5513.6</v>
      </c>
      <c r="K125" s="1277">
        <f t="shared" si="67"/>
        <v>1991.2</v>
      </c>
      <c r="L125" s="1277">
        <f t="shared" si="67"/>
        <v>1761.2</v>
      </c>
      <c r="M125" s="1277">
        <f t="shared" si="67"/>
        <v>1761.2</v>
      </c>
      <c r="N125" s="1277">
        <f t="shared" si="67"/>
        <v>5301.6</v>
      </c>
      <c r="O125" s="1277">
        <f t="shared" si="67"/>
        <v>1761.2</v>
      </c>
      <c r="P125" s="1277">
        <f t="shared" si="67"/>
        <v>1991.2</v>
      </c>
      <c r="Q125" s="1277">
        <f t="shared" si="67"/>
        <v>1549.2</v>
      </c>
      <c r="R125" s="1277">
        <f t="shared" si="67"/>
        <v>5551.6</v>
      </c>
      <c r="S125" s="1277">
        <f t="shared" si="67"/>
        <v>1799.2</v>
      </c>
      <c r="T125" s="1277">
        <f t="shared" si="67"/>
        <v>1991.2</v>
      </c>
      <c r="U125" s="1277">
        <f t="shared" si="67"/>
        <v>1761.2</v>
      </c>
      <c r="V125" s="1277">
        <f t="shared" si="67"/>
        <v>5531.6</v>
      </c>
      <c r="W125" s="1277">
        <f t="shared" si="67"/>
        <v>1991.1999999999998</v>
      </c>
      <c r="X125" s="1277">
        <f t="shared" si="67"/>
        <v>1761.2</v>
      </c>
      <c r="Y125" s="1277">
        <f t="shared" si="67"/>
        <v>1779.2</v>
      </c>
      <c r="Z125" s="1277">
        <f t="shared" si="67"/>
        <v>0</v>
      </c>
      <c r="AA125" s="1277">
        <f t="shared" si="67"/>
        <v>0</v>
      </c>
      <c r="AB125" s="764"/>
      <c r="AC125" s="764"/>
    </row>
    <row r="126" spans="1:29" s="1" customFormat="1" ht="14.25" customHeight="1" x14ac:dyDescent="0.25">
      <c r="A126" s="2098"/>
      <c r="B126" s="79" t="s">
        <v>51</v>
      </c>
      <c r="C126" s="118">
        <v>963</v>
      </c>
      <c r="D126" s="77" t="s">
        <v>33</v>
      </c>
      <c r="E126" s="78" t="s">
        <v>24</v>
      </c>
      <c r="F126" s="78" t="s">
        <v>389</v>
      </c>
      <c r="G126" s="1756" t="s">
        <v>221</v>
      </c>
      <c r="H126" s="1641">
        <v>200</v>
      </c>
      <c r="I126" s="366">
        <f>I127+I131</f>
        <v>20374.400000000001</v>
      </c>
      <c r="J126" s="366">
        <f t="shared" ref="J126:AA126" si="68">J127+J131</f>
        <v>5501.6</v>
      </c>
      <c r="K126" s="367">
        <f t="shared" si="68"/>
        <v>1991.2</v>
      </c>
      <c r="L126" s="367">
        <f t="shared" si="68"/>
        <v>1761.2</v>
      </c>
      <c r="M126" s="367">
        <f t="shared" si="68"/>
        <v>1749.2</v>
      </c>
      <c r="N126" s="366">
        <f t="shared" si="68"/>
        <v>4301.6000000000004</v>
      </c>
      <c r="O126" s="367">
        <f t="shared" si="68"/>
        <v>1761.2</v>
      </c>
      <c r="P126" s="367">
        <f t="shared" si="68"/>
        <v>1991.2</v>
      </c>
      <c r="Q126" s="367">
        <f t="shared" si="68"/>
        <v>549.20000000000005</v>
      </c>
      <c r="R126" s="366">
        <f t="shared" si="68"/>
        <v>5539.6</v>
      </c>
      <c r="S126" s="367">
        <f t="shared" si="68"/>
        <v>1799.2</v>
      </c>
      <c r="T126" s="367">
        <f t="shared" si="68"/>
        <v>1991.2</v>
      </c>
      <c r="U126" s="367">
        <f t="shared" si="68"/>
        <v>1749.2</v>
      </c>
      <c r="V126" s="366">
        <f t="shared" si="68"/>
        <v>5031.6000000000004</v>
      </c>
      <c r="W126" s="367">
        <f t="shared" si="68"/>
        <v>1991.1999999999998</v>
      </c>
      <c r="X126" s="367">
        <f t="shared" si="68"/>
        <v>1761.2</v>
      </c>
      <c r="Y126" s="367">
        <f t="shared" si="68"/>
        <v>1279.2</v>
      </c>
      <c r="Z126" s="937">
        <f t="shared" si="68"/>
        <v>0</v>
      </c>
      <c r="AA126" s="937">
        <f t="shared" si="68"/>
        <v>0</v>
      </c>
      <c r="AB126" s="764"/>
      <c r="AC126" s="764"/>
    </row>
    <row r="127" spans="1:29" s="1" customFormat="1" ht="14.25" customHeight="1" x14ac:dyDescent="0.25">
      <c r="A127" s="2098"/>
      <c r="B127" s="171" t="s">
        <v>277</v>
      </c>
      <c r="C127" s="103">
        <v>963</v>
      </c>
      <c r="D127" s="80" t="s">
        <v>33</v>
      </c>
      <c r="E127" s="161" t="s">
        <v>24</v>
      </c>
      <c r="F127" s="81" t="s">
        <v>389</v>
      </c>
      <c r="G127" s="1758" t="s">
        <v>221</v>
      </c>
      <c r="H127" s="1610">
        <v>220</v>
      </c>
      <c r="I127" s="1205">
        <f>I129+I130+I128</f>
        <v>20374.400000000001</v>
      </c>
      <c r="J127" s="1205">
        <f t="shared" ref="J127:AA127" si="69">J129+J130+J128</f>
        <v>5501.6</v>
      </c>
      <c r="K127" s="104">
        <f t="shared" si="69"/>
        <v>1991.2</v>
      </c>
      <c r="L127" s="104">
        <f t="shared" si="69"/>
        <v>1761.2</v>
      </c>
      <c r="M127" s="104">
        <f t="shared" si="69"/>
        <v>1749.2</v>
      </c>
      <c r="N127" s="1205">
        <f t="shared" si="69"/>
        <v>4301.6000000000004</v>
      </c>
      <c r="O127" s="104">
        <f t="shared" si="69"/>
        <v>1761.2</v>
      </c>
      <c r="P127" s="104">
        <f t="shared" si="69"/>
        <v>1991.2</v>
      </c>
      <c r="Q127" s="104">
        <f t="shared" si="69"/>
        <v>549.20000000000005</v>
      </c>
      <c r="R127" s="1205">
        <f t="shared" si="69"/>
        <v>5539.6</v>
      </c>
      <c r="S127" s="104">
        <f t="shared" si="69"/>
        <v>1799.2</v>
      </c>
      <c r="T127" s="104">
        <f t="shared" si="69"/>
        <v>1991.2</v>
      </c>
      <c r="U127" s="104">
        <f t="shared" si="69"/>
        <v>1749.2</v>
      </c>
      <c r="V127" s="1205">
        <f t="shared" si="69"/>
        <v>5031.6000000000004</v>
      </c>
      <c r="W127" s="104">
        <f t="shared" si="69"/>
        <v>1991.1999999999998</v>
      </c>
      <c r="X127" s="104">
        <f t="shared" si="69"/>
        <v>1761.2</v>
      </c>
      <c r="Y127" s="104">
        <f t="shared" si="69"/>
        <v>1279.2</v>
      </c>
      <c r="Z127" s="386">
        <f t="shared" si="69"/>
        <v>0</v>
      </c>
      <c r="AA127" s="386">
        <f t="shared" si="69"/>
        <v>0</v>
      </c>
      <c r="AB127" s="764"/>
      <c r="AC127" s="764"/>
    </row>
    <row r="128" spans="1:29" s="1" customFormat="1" ht="14.25" customHeight="1" x14ac:dyDescent="0.25">
      <c r="A128" s="2098"/>
      <c r="B128" s="83" t="s">
        <v>52</v>
      </c>
      <c r="C128" s="105">
        <v>963</v>
      </c>
      <c r="D128" s="85" t="s">
        <v>33</v>
      </c>
      <c r="E128" s="160" t="s">
        <v>24</v>
      </c>
      <c r="F128" s="86" t="s">
        <v>389</v>
      </c>
      <c r="G128" s="1757" t="s">
        <v>221</v>
      </c>
      <c r="H128" s="1646">
        <v>221</v>
      </c>
      <c r="I128" s="1196">
        <f>J128+N128+R128+V128</f>
        <v>504</v>
      </c>
      <c r="J128" s="1240">
        <f>K128+L128+M128</f>
        <v>0</v>
      </c>
      <c r="K128" s="104"/>
      <c r="L128" s="235">
        <v>0</v>
      </c>
      <c r="M128" s="129"/>
      <c r="N128" s="1196">
        <f>O128+P128+Q128</f>
        <v>504</v>
      </c>
      <c r="O128" s="129"/>
      <c r="P128" s="129">
        <v>504</v>
      </c>
      <c r="Q128" s="129">
        <v>0</v>
      </c>
      <c r="R128" s="1197">
        <f>S128+T128+U128</f>
        <v>0</v>
      </c>
      <c r="S128" s="129"/>
      <c r="T128" s="235">
        <v>0</v>
      </c>
      <c r="U128" s="129"/>
      <c r="V128" s="1196">
        <f>W128+X128+Y128</f>
        <v>0</v>
      </c>
      <c r="W128" s="129"/>
      <c r="X128" s="235">
        <v>0</v>
      </c>
      <c r="Y128" s="104"/>
      <c r="Z128" s="1057"/>
      <c r="AA128" s="1058"/>
      <c r="AB128" s="764"/>
      <c r="AC128" s="764"/>
    </row>
    <row r="129" spans="1:29" s="1" customFormat="1" ht="14.25" customHeight="1" x14ac:dyDescent="0.25">
      <c r="A129" s="2098"/>
      <c r="B129" s="83" t="s">
        <v>10</v>
      </c>
      <c r="C129" s="105">
        <v>963</v>
      </c>
      <c r="D129" s="85" t="s">
        <v>33</v>
      </c>
      <c r="E129" s="160" t="s">
        <v>24</v>
      </c>
      <c r="F129" s="86" t="s">
        <v>389</v>
      </c>
      <c r="G129" s="1757" t="s">
        <v>221</v>
      </c>
      <c r="H129" s="1646">
        <v>223</v>
      </c>
      <c r="I129" s="1196">
        <f>J129+N129+R129+V129</f>
        <v>16270.400000000001</v>
      </c>
      <c r="J129" s="1240">
        <f>K129+L129+M129</f>
        <v>5501.6</v>
      </c>
      <c r="K129" s="129">
        <v>1991.2</v>
      </c>
      <c r="L129" s="235">
        <v>1761.2</v>
      </c>
      <c r="M129" s="129">
        <v>1749.2</v>
      </c>
      <c r="N129" s="1196">
        <f>O129+P129+Q129</f>
        <v>259.2</v>
      </c>
      <c r="O129" s="129"/>
      <c r="P129" s="129"/>
      <c r="Q129" s="129">
        <v>259.2</v>
      </c>
      <c r="R129" s="1197">
        <f>S129+T129+U129</f>
        <v>5539.6</v>
      </c>
      <c r="S129" s="129">
        <v>1799.2</v>
      </c>
      <c r="T129" s="235">
        <v>1991.2</v>
      </c>
      <c r="U129" s="129">
        <v>1749.2</v>
      </c>
      <c r="V129" s="1196">
        <f>W129+X129+Y129</f>
        <v>4970</v>
      </c>
      <c r="W129" s="129">
        <v>1929.6</v>
      </c>
      <c r="X129" s="235">
        <v>1761.2</v>
      </c>
      <c r="Y129" s="129">
        <v>1279.2</v>
      </c>
      <c r="Z129" s="1057"/>
      <c r="AA129" s="1058"/>
      <c r="AB129" s="764"/>
      <c r="AC129" s="764"/>
    </row>
    <row r="130" spans="1:29" s="1" customFormat="1" ht="14.25" customHeight="1" x14ac:dyDescent="0.25">
      <c r="A130" s="2098"/>
      <c r="B130" s="83" t="s">
        <v>278</v>
      </c>
      <c r="C130" s="105">
        <v>963</v>
      </c>
      <c r="D130" s="85" t="s">
        <v>33</v>
      </c>
      <c r="E130" s="160" t="s">
        <v>24</v>
      </c>
      <c r="F130" s="86" t="s">
        <v>389</v>
      </c>
      <c r="G130" s="1757" t="s">
        <v>221</v>
      </c>
      <c r="H130" s="1646">
        <v>225</v>
      </c>
      <c r="I130" s="1196">
        <f>J130+N130+R130+V130</f>
        <v>3600</v>
      </c>
      <c r="J130" s="1240">
        <f>K130+L130+M130</f>
        <v>0</v>
      </c>
      <c r="K130" s="129"/>
      <c r="L130" s="235"/>
      <c r="M130" s="129"/>
      <c r="N130" s="1196">
        <f>O130+P130+Q130</f>
        <v>3538.4</v>
      </c>
      <c r="O130" s="129">
        <v>1761.2</v>
      </c>
      <c r="P130" s="129">
        <v>1487.2</v>
      </c>
      <c r="Q130" s="129">
        <v>290</v>
      </c>
      <c r="R130" s="1197">
        <f>S130+T130+U130</f>
        <v>0</v>
      </c>
      <c r="S130" s="129"/>
      <c r="T130" s="235"/>
      <c r="U130" s="129">
        <v>0</v>
      </c>
      <c r="V130" s="1196">
        <f>W130+X130+Y130</f>
        <v>61.6</v>
      </c>
      <c r="W130" s="129">
        <v>61.6</v>
      </c>
      <c r="X130" s="235"/>
      <c r="Y130" s="129"/>
      <c r="Z130" s="1057"/>
      <c r="AA130" s="1058"/>
      <c r="AB130" s="764"/>
      <c r="AC130" s="764"/>
    </row>
    <row r="131" spans="1:29" s="1" customFormat="1" ht="14.25" customHeight="1" x14ac:dyDescent="0.25">
      <c r="A131" s="2098"/>
      <c r="B131" s="153" t="s">
        <v>13</v>
      </c>
      <c r="C131" s="105">
        <v>963</v>
      </c>
      <c r="D131" s="85" t="s">
        <v>33</v>
      </c>
      <c r="E131" s="160" t="s">
        <v>24</v>
      </c>
      <c r="F131" s="86" t="s">
        <v>389</v>
      </c>
      <c r="G131" s="1757" t="s">
        <v>221</v>
      </c>
      <c r="H131" s="1646">
        <v>290</v>
      </c>
      <c r="I131" s="1196">
        <f>J131+N131+R131+Y131</f>
        <v>0</v>
      </c>
      <c r="J131" s="1240">
        <v>0</v>
      </c>
      <c r="K131" s="129"/>
      <c r="L131" s="235"/>
      <c r="M131" s="129"/>
      <c r="N131" s="1196">
        <v>0</v>
      </c>
      <c r="O131" s="129"/>
      <c r="P131" s="129"/>
      <c r="Q131" s="129"/>
      <c r="R131" s="1197">
        <v>0</v>
      </c>
      <c r="S131" s="306"/>
      <c r="T131" s="235"/>
      <c r="U131" s="322"/>
      <c r="V131" s="1196">
        <v>0</v>
      </c>
      <c r="W131" s="129"/>
      <c r="X131" s="235"/>
      <c r="Y131" s="129"/>
      <c r="Z131" s="1057"/>
      <c r="AA131" s="1058"/>
      <c r="AB131" s="764"/>
      <c r="AC131" s="764"/>
    </row>
    <row r="132" spans="1:29" s="1" customFormat="1" ht="14.25" customHeight="1" x14ac:dyDescent="0.25">
      <c r="A132" s="2098"/>
      <c r="B132" s="171" t="s">
        <v>14</v>
      </c>
      <c r="C132" s="103">
        <v>963</v>
      </c>
      <c r="D132" s="80" t="s">
        <v>33</v>
      </c>
      <c r="E132" s="161" t="s">
        <v>24</v>
      </c>
      <c r="F132" s="81" t="s">
        <v>389</v>
      </c>
      <c r="G132" s="1758" t="s">
        <v>221</v>
      </c>
      <c r="H132" s="1610">
        <v>300</v>
      </c>
      <c r="I132" s="1205">
        <f>I133</f>
        <v>1524</v>
      </c>
      <c r="J132" s="1205">
        <f t="shared" ref="J132:AA132" si="70">J133</f>
        <v>12</v>
      </c>
      <c r="K132" s="104">
        <f t="shared" si="70"/>
        <v>0</v>
      </c>
      <c r="L132" s="104">
        <f t="shared" si="70"/>
        <v>0</v>
      </c>
      <c r="M132" s="104">
        <f t="shared" si="70"/>
        <v>12</v>
      </c>
      <c r="N132" s="1205">
        <f t="shared" si="70"/>
        <v>1000</v>
      </c>
      <c r="O132" s="104">
        <f t="shared" si="70"/>
        <v>0</v>
      </c>
      <c r="P132" s="104">
        <f t="shared" si="70"/>
        <v>0</v>
      </c>
      <c r="Q132" s="104">
        <f t="shared" si="70"/>
        <v>1000</v>
      </c>
      <c r="R132" s="1205">
        <f t="shared" si="70"/>
        <v>12</v>
      </c>
      <c r="S132" s="104">
        <f t="shared" si="70"/>
        <v>0</v>
      </c>
      <c r="T132" s="104">
        <f t="shared" si="70"/>
        <v>0</v>
      </c>
      <c r="U132" s="104">
        <f t="shared" si="70"/>
        <v>12</v>
      </c>
      <c r="V132" s="1205">
        <f t="shared" si="70"/>
        <v>500</v>
      </c>
      <c r="W132" s="104">
        <f t="shared" si="70"/>
        <v>0</v>
      </c>
      <c r="X132" s="104">
        <f t="shared" si="70"/>
        <v>0</v>
      </c>
      <c r="Y132" s="104">
        <f t="shared" si="70"/>
        <v>500</v>
      </c>
      <c r="Z132" s="386">
        <f t="shared" si="70"/>
        <v>0</v>
      </c>
      <c r="AA132" s="386">
        <f t="shared" si="70"/>
        <v>0</v>
      </c>
      <c r="AB132" s="764"/>
      <c r="AC132" s="764"/>
    </row>
    <row r="133" spans="1:29" s="1" customFormat="1" ht="15.75" customHeight="1" thickBot="1" x14ac:dyDescent="0.3">
      <c r="A133" s="2099"/>
      <c r="B133" s="49" t="s">
        <v>17</v>
      </c>
      <c r="C133" s="139">
        <v>963</v>
      </c>
      <c r="D133" s="173" t="s">
        <v>33</v>
      </c>
      <c r="E133" s="846" t="s">
        <v>24</v>
      </c>
      <c r="F133" s="150" t="s">
        <v>389</v>
      </c>
      <c r="G133" s="1763" t="s">
        <v>221</v>
      </c>
      <c r="H133" s="1622">
        <v>340</v>
      </c>
      <c r="I133" s="1252">
        <f>J133+N133+R133+V133</f>
        <v>1524</v>
      </c>
      <c r="J133" s="1256">
        <f>K133+L133+M133</f>
        <v>12</v>
      </c>
      <c r="K133" s="375"/>
      <c r="L133" s="467"/>
      <c r="M133" s="375">
        <v>12</v>
      </c>
      <c r="N133" s="1252">
        <f>O133+P133+Q133</f>
        <v>1000</v>
      </c>
      <c r="O133" s="375"/>
      <c r="P133" s="375"/>
      <c r="Q133" s="1208">
        <v>1000</v>
      </c>
      <c r="R133" s="1211">
        <f>S133+T133+U133</f>
        <v>12</v>
      </c>
      <c r="S133" s="1208"/>
      <c r="T133" s="1207"/>
      <c r="U133" s="1208">
        <v>12</v>
      </c>
      <c r="V133" s="1206">
        <f>W133+X133+Y133</f>
        <v>500</v>
      </c>
      <c r="W133" s="1208"/>
      <c r="X133" s="1207"/>
      <c r="Y133" s="1208">
        <v>500</v>
      </c>
      <c r="Z133" s="1218"/>
      <c r="AA133" s="1219"/>
      <c r="AB133" s="764"/>
      <c r="AC133" s="764"/>
    </row>
    <row r="134" spans="1:29" s="1" customFormat="1" ht="30" thickBot="1" x14ac:dyDescent="0.3">
      <c r="A134" s="561" t="s">
        <v>19</v>
      </c>
      <c r="B134" s="562" t="s">
        <v>294</v>
      </c>
      <c r="C134" s="563">
        <v>963</v>
      </c>
      <c r="D134" s="569" t="s">
        <v>24</v>
      </c>
      <c r="E134" s="847" t="s">
        <v>25</v>
      </c>
      <c r="F134" s="570" t="s">
        <v>380</v>
      </c>
      <c r="G134" s="1766" t="s">
        <v>28</v>
      </c>
      <c r="H134" s="140" t="s">
        <v>28</v>
      </c>
      <c r="I134" s="404">
        <f>I136</f>
        <v>112696</v>
      </c>
      <c r="J134" s="404">
        <f t="shared" ref="J134:AA134" si="71">J136</f>
        <v>11269.5</v>
      </c>
      <c r="K134" s="404">
        <f t="shared" si="71"/>
        <v>0</v>
      </c>
      <c r="L134" s="404">
        <f t="shared" si="71"/>
        <v>0</v>
      </c>
      <c r="M134" s="404">
        <f t="shared" si="71"/>
        <v>11269.5</v>
      </c>
      <c r="N134" s="404">
        <f t="shared" si="71"/>
        <v>45080.5</v>
      </c>
      <c r="O134" s="404">
        <f t="shared" si="71"/>
        <v>16907.5</v>
      </c>
      <c r="P134" s="404">
        <f t="shared" si="71"/>
        <v>18782</v>
      </c>
      <c r="Q134" s="404">
        <f t="shared" si="71"/>
        <v>9391</v>
      </c>
      <c r="R134" s="404">
        <f t="shared" si="71"/>
        <v>28173</v>
      </c>
      <c r="S134" s="404">
        <f t="shared" si="71"/>
        <v>9391</v>
      </c>
      <c r="T134" s="404">
        <f t="shared" si="71"/>
        <v>9391</v>
      </c>
      <c r="U134" s="404">
        <f t="shared" si="71"/>
        <v>9391</v>
      </c>
      <c r="V134" s="404">
        <f t="shared" si="71"/>
        <v>28173</v>
      </c>
      <c r="W134" s="404">
        <f t="shared" si="71"/>
        <v>9391</v>
      </c>
      <c r="X134" s="404">
        <f t="shared" si="71"/>
        <v>9391</v>
      </c>
      <c r="Y134" s="404">
        <f t="shared" si="71"/>
        <v>9391</v>
      </c>
      <c r="Z134" s="404">
        <f t="shared" si="71"/>
        <v>0</v>
      </c>
      <c r="AA134" s="404">
        <f t="shared" si="71"/>
        <v>0</v>
      </c>
      <c r="AB134" s="764"/>
      <c r="AC134" s="764"/>
    </row>
    <row r="135" spans="1:29" s="1" customFormat="1" ht="58.5" thickBot="1" x14ac:dyDescent="0.3">
      <c r="A135" s="637"/>
      <c r="B135" s="1739" t="s">
        <v>295</v>
      </c>
      <c r="C135" s="1740">
        <v>963</v>
      </c>
      <c r="D135" s="1741" t="str">
        <f t="shared" ref="D135:AA135" si="72">D136</f>
        <v>03</v>
      </c>
      <c r="E135" s="1742" t="str">
        <f t="shared" si="72"/>
        <v>09</v>
      </c>
      <c r="F135" s="1742" t="str">
        <f t="shared" si="72"/>
        <v>9999943020</v>
      </c>
      <c r="G135" s="1776" t="str">
        <f t="shared" si="72"/>
        <v>000</v>
      </c>
      <c r="H135" s="1744" t="str">
        <f t="shared" si="72"/>
        <v>000</v>
      </c>
      <c r="I135" s="1277">
        <f t="shared" si="72"/>
        <v>112696</v>
      </c>
      <c r="J135" s="1743">
        <f t="shared" si="72"/>
        <v>11269.5</v>
      </c>
      <c r="K135" s="1277">
        <f t="shared" si="72"/>
        <v>0</v>
      </c>
      <c r="L135" s="1743">
        <f t="shared" si="72"/>
        <v>0</v>
      </c>
      <c r="M135" s="1277">
        <f t="shared" si="72"/>
        <v>11269.5</v>
      </c>
      <c r="N135" s="1857">
        <f t="shared" si="72"/>
        <v>45080.5</v>
      </c>
      <c r="O135" s="1277">
        <f t="shared" si="72"/>
        <v>16907.5</v>
      </c>
      <c r="P135" s="1743">
        <f t="shared" si="72"/>
        <v>18782</v>
      </c>
      <c r="Q135" s="1277">
        <f t="shared" si="72"/>
        <v>9391</v>
      </c>
      <c r="R135" s="1743">
        <f t="shared" si="72"/>
        <v>28173</v>
      </c>
      <c r="S135" s="1277">
        <f t="shared" si="72"/>
        <v>9391</v>
      </c>
      <c r="T135" s="1909">
        <f t="shared" si="72"/>
        <v>9391</v>
      </c>
      <c r="U135" s="1278">
        <f t="shared" si="72"/>
        <v>9391</v>
      </c>
      <c r="V135" s="1743">
        <f t="shared" si="72"/>
        <v>28173</v>
      </c>
      <c r="W135" s="1277">
        <f t="shared" si="72"/>
        <v>9391</v>
      </c>
      <c r="X135" s="1743">
        <f t="shared" si="72"/>
        <v>9391</v>
      </c>
      <c r="Y135" s="1277">
        <f t="shared" si="72"/>
        <v>9391</v>
      </c>
      <c r="Z135" s="1737">
        <f t="shared" si="72"/>
        <v>0</v>
      </c>
      <c r="AA135" s="1737">
        <f t="shared" si="72"/>
        <v>0</v>
      </c>
      <c r="AB135" s="764"/>
      <c r="AC135" s="764"/>
    </row>
    <row r="136" spans="1:29" s="1" customFormat="1" ht="60" x14ac:dyDescent="0.25">
      <c r="A136" s="2097" t="s">
        <v>20</v>
      </c>
      <c r="B136" s="1745" t="s">
        <v>407</v>
      </c>
      <c r="C136" s="1738">
        <v>963</v>
      </c>
      <c r="D136" s="70" t="s">
        <v>24</v>
      </c>
      <c r="E136" s="630" t="s">
        <v>26</v>
      </c>
      <c r="F136" s="71" t="s">
        <v>390</v>
      </c>
      <c r="G136" s="1777" t="s">
        <v>28</v>
      </c>
      <c r="H136" s="1609" t="s">
        <v>28</v>
      </c>
      <c r="I136" s="520">
        <f>I137</f>
        <v>112696</v>
      </c>
      <c r="J136" s="520">
        <f t="shared" ref="J136:X136" si="73">J137</f>
        <v>11269.5</v>
      </c>
      <c r="K136" s="1746">
        <f t="shared" si="73"/>
        <v>0</v>
      </c>
      <c r="L136" s="1746">
        <f t="shared" si="73"/>
        <v>0</v>
      </c>
      <c r="M136" s="1746">
        <f t="shared" si="73"/>
        <v>11269.5</v>
      </c>
      <c r="N136" s="520">
        <f t="shared" si="73"/>
        <v>45080.5</v>
      </c>
      <c r="O136" s="1746">
        <f t="shared" si="73"/>
        <v>16907.5</v>
      </c>
      <c r="P136" s="1746">
        <f t="shared" si="73"/>
        <v>18782</v>
      </c>
      <c r="Q136" s="1746">
        <f t="shared" si="73"/>
        <v>9391</v>
      </c>
      <c r="R136" s="520">
        <f t="shared" si="73"/>
        <v>28173</v>
      </c>
      <c r="S136" s="1746">
        <f t="shared" si="73"/>
        <v>9391</v>
      </c>
      <c r="T136" s="1746">
        <f t="shared" si="73"/>
        <v>9391</v>
      </c>
      <c r="U136" s="1910">
        <f t="shared" si="73"/>
        <v>9391</v>
      </c>
      <c r="V136" s="520">
        <f t="shared" si="73"/>
        <v>28173</v>
      </c>
      <c r="W136" s="1746">
        <f t="shared" si="73"/>
        <v>9391</v>
      </c>
      <c r="X136" s="1746">
        <f t="shared" si="73"/>
        <v>9391</v>
      </c>
      <c r="Y136" s="1746">
        <f t="shared" ref="W136:AA138" si="74">Y137</f>
        <v>9391</v>
      </c>
      <c r="Z136" s="520">
        <f t="shared" si="74"/>
        <v>0</v>
      </c>
      <c r="AA136" s="520">
        <f t="shared" si="74"/>
        <v>0</v>
      </c>
      <c r="AB136" s="764"/>
      <c r="AC136" s="764"/>
    </row>
    <row r="137" spans="1:29" s="2" customFormat="1" ht="18" x14ac:dyDescent="0.25">
      <c r="A137" s="2098"/>
      <c r="B137" s="1100" t="s">
        <v>92</v>
      </c>
      <c r="C137" s="1101">
        <v>963</v>
      </c>
      <c r="D137" s="488" t="s">
        <v>24</v>
      </c>
      <c r="E137" s="1024" t="s">
        <v>26</v>
      </c>
      <c r="F137" s="138" t="s">
        <v>390</v>
      </c>
      <c r="G137" s="1751" t="s">
        <v>254</v>
      </c>
      <c r="H137" s="1614" t="s">
        <v>28</v>
      </c>
      <c r="I137" s="1224">
        <f>I138</f>
        <v>112696</v>
      </c>
      <c r="J137" s="1224">
        <f>J138</f>
        <v>11269.5</v>
      </c>
      <c r="K137" s="622">
        <f t="shared" ref="K137:N138" si="75">K138</f>
        <v>0</v>
      </c>
      <c r="L137" s="622">
        <f t="shared" si="75"/>
        <v>0</v>
      </c>
      <c r="M137" s="622">
        <f t="shared" si="75"/>
        <v>11269.5</v>
      </c>
      <c r="N137" s="1224">
        <f t="shared" si="75"/>
        <v>45080.5</v>
      </c>
      <c r="O137" s="622">
        <f t="shared" ref="O137:R138" si="76">O138</f>
        <v>16907.5</v>
      </c>
      <c r="P137" s="622">
        <f t="shared" si="76"/>
        <v>18782</v>
      </c>
      <c r="Q137" s="622">
        <f t="shared" si="76"/>
        <v>9391</v>
      </c>
      <c r="R137" s="1224">
        <f t="shared" si="76"/>
        <v>28173</v>
      </c>
      <c r="S137" s="622">
        <f t="shared" ref="S137:V138" si="77">S138</f>
        <v>9391</v>
      </c>
      <c r="T137" s="622">
        <f t="shared" si="77"/>
        <v>9391</v>
      </c>
      <c r="U137" s="1864">
        <f t="shared" si="77"/>
        <v>9391</v>
      </c>
      <c r="V137" s="1224">
        <f t="shared" si="77"/>
        <v>28173</v>
      </c>
      <c r="W137" s="622">
        <f t="shared" si="74"/>
        <v>9391</v>
      </c>
      <c r="X137" s="622">
        <f t="shared" si="74"/>
        <v>9391</v>
      </c>
      <c r="Y137" s="622">
        <f t="shared" si="74"/>
        <v>9391</v>
      </c>
      <c r="Z137" s="1230">
        <f t="shared" si="74"/>
        <v>0</v>
      </c>
      <c r="AA137" s="1230">
        <f t="shared" si="74"/>
        <v>0</v>
      </c>
      <c r="AB137" s="764"/>
      <c r="AC137" s="764"/>
    </row>
    <row r="138" spans="1:29" s="2" customFormat="1" ht="15.75" customHeight="1" thickBot="1" x14ac:dyDescent="0.3">
      <c r="A138" s="2098"/>
      <c r="B138" s="1865" t="s">
        <v>51</v>
      </c>
      <c r="C138" s="1099">
        <v>963</v>
      </c>
      <c r="D138" s="582" t="s">
        <v>24</v>
      </c>
      <c r="E138" s="894" t="s">
        <v>26</v>
      </c>
      <c r="F138" s="1098">
        <v>9999943020</v>
      </c>
      <c r="G138" s="1765" t="s">
        <v>254</v>
      </c>
      <c r="H138" s="1624" t="s">
        <v>53</v>
      </c>
      <c r="I138" s="1307">
        <f>I139</f>
        <v>112696</v>
      </c>
      <c r="J138" s="1307">
        <f>J139</f>
        <v>11269.5</v>
      </c>
      <c r="K138" s="1309">
        <f t="shared" si="75"/>
        <v>0</v>
      </c>
      <c r="L138" s="1309">
        <f t="shared" si="75"/>
        <v>0</v>
      </c>
      <c r="M138" s="1309">
        <f t="shared" si="75"/>
        <v>11269.5</v>
      </c>
      <c r="N138" s="1307">
        <f t="shared" si="75"/>
        <v>45080.5</v>
      </c>
      <c r="O138" s="1309">
        <f t="shared" si="76"/>
        <v>16907.5</v>
      </c>
      <c r="P138" s="1309">
        <f t="shared" si="76"/>
        <v>18782</v>
      </c>
      <c r="Q138" s="1309">
        <f t="shared" si="76"/>
        <v>9391</v>
      </c>
      <c r="R138" s="1307">
        <f t="shared" si="76"/>
        <v>28173</v>
      </c>
      <c r="S138" s="1309">
        <f t="shared" si="77"/>
        <v>9391</v>
      </c>
      <c r="T138" s="1309">
        <f t="shared" si="77"/>
        <v>9391</v>
      </c>
      <c r="U138" s="1310">
        <f t="shared" si="77"/>
        <v>9391</v>
      </c>
      <c r="V138" s="1307">
        <f t="shared" si="77"/>
        <v>28173</v>
      </c>
      <c r="W138" s="1309">
        <f t="shared" si="74"/>
        <v>9391</v>
      </c>
      <c r="X138" s="1309">
        <f t="shared" si="74"/>
        <v>9391</v>
      </c>
      <c r="Y138" s="1309">
        <f t="shared" si="74"/>
        <v>9391</v>
      </c>
      <c r="Z138" s="1230">
        <f t="shared" si="74"/>
        <v>0</v>
      </c>
      <c r="AA138" s="1230">
        <f t="shared" si="74"/>
        <v>0</v>
      </c>
      <c r="AB138" s="764"/>
      <c r="AC138" s="764"/>
    </row>
    <row r="139" spans="1:29" s="2" customFormat="1" ht="19.5" customHeight="1" x14ac:dyDescent="0.25">
      <c r="A139" s="2098"/>
      <c r="B139" s="1745" t="s">
        <v>262</v>
      </c>
      <c r="C139" s="1132">
        <v>963</v>
      </c>
      <c r="D139" s="1133" t="s">
        <v>24</v>
      </c>
      <c r="E139" s="158" t="s">
        <v>26</v>
      </c>
      <c r="F139" s="1918">
        <v>9999943020</v>
      </c>
      <c r="G139" s="1764" t="s">
        <v>254</v>
      </c>
      <c r="H139" s="1636" t="s">
        <v>255</v>
      </c>
      <c r="I139" s="520">
        <f>I140</f>
        <v>112696</v>
      </c>
      <c r="J139" s="1330">
        <f t="shared" ref="J139:AA139" si="78">J140</f>
        <v>11269.5</v>
      </c>
      <c r="K139" s="1746">
        <f t="shared" si="78"/>
        <v>0</v>
      </c>
      <c r="L139" s="1910">
        <f t="shared" si="78"/>
        <v>0</v>
      </c>
      <c r="M139" s="1746">
        <f t="shared" si="78"/>
        <v>11269.5</v>
      </c>
      <c r="N139" s="1919">
        <f t="shared" si="78"/>
        <v>45080.5</v>
      </c>
      <c r="O139" s="1746">
        <f t="shared" si="78"/>
        <v>16907.5</v>
      </c>
      <c r="P139" s="1925">
        <f t="shared" si="78"/>
        <v>18782</v>
      </c>
      <c r="Q139" s="1746">
        <f t="shared" si="78"/>
        <v>9391</v>
      </c>
      <c r="R139" s="1330">
        <f t="shared" si="78"/>
        <v>28173</v>
      </c>
      <c r="S139" s="1746">
        <f t="shared" si="78"/>
        <v>9391</v>
      </c>
      <c r="T139" s="1746">
        <f t="shared" si="78"/>
        <v>9391</v>
      </c>
      <c r="U139" s="1910">
        <f t="shared" si="78"/>
        <v>9391</v>
      </c>
      <c r="V139" s="520">
        <f t="shared" si="78"/>
        <v>28173</v>
      </c>
      <c r="W139" s="1746">
        <f t="shared" si="78"/>
        <v>9391</v>
      </c>
      <c r="X139" s="1910">
        <f t="shared" si="78"/>
        <v>9391</v>
      </c>
      <c r="Y139" s="1746">
        <f t="shared" si="78"/>
        <v>9391</v>
      </c>
      <c r="Z139" s="1306">
        <f t="shared" si="78"/>
        <v>0</v>
      </c>
      <c r="AA139" s="1088">
        <f t="shared" si="78"/>
        <v>0</v>
      </c>
      <c r="AB139" s="764"/>
      <c r="AC139" s="764"/>
    </row>
    <row r="140" spans="1:29" s="1" customFormat="1" ht="45" customHeight="1" thickBot="1" x14ac:dyDescent="0.3">
      <c r="A140" s="2098"/>
      <c r="B140" s="893" t="s">
        <v>318</v>
      </c>
      <c r="C140" s="1099">
        <v>963</v>
      </c>
      <c r="D140" s="582" t="s">
        <v>24</v>
      </c>
      <c r="E140" s="894" t="s">
        <v>26</v>
      </c>
      <c r="F140" s="1098">
        <v>9999943020</v>
      </c>
      <c r="G140" s="1765" t="s">
        <v>254</v>
      </c>
      <c r="H140" s="1650">
        <v>251</v>
      </c>
      <c r="I140" s="1307">
        <f>J140+N140+R140+V140</f>
        <v>112696</v>
      </c>
      <c r="J140" s="1308">
        <f>K140+L140+M140</f>
        <v>11269.5</v>
      </c>
      <c r="K140" s="1309">
        <v>0</v>
      </c>
      <c r="L140" s="1310">
        <v>0</v>
      </c>
      <c r="M140" s="1503">
        <v>11269.5</v>
      </c>
      <c r="N140" s="862">
        <f>O140+P140+Q140</f>
        <v>45080.5</v>
      </c>
      <c r="O140" s="1832">
        <v>16907.5</v>
      </c>
      <c r="P140" s="1951">
        <v>18782</v>
      </c>
      <c r="Q140" s="1952">
        <v>9391</v>
      </c>
      <c r="R140" s="1311">
        <f>S140+T140+U140</f>
        <v>28173</v>
      </c>
      <c r="S140" s="1950">
        <v>9391</v>
      </c>
      <c r="T140" s="1950">
        <v>9391</v>
      </c>
      <c r="U140" s="1949">
        <v>9391</v>
      </c>
      <c r="V140" s="738">
        <f>W140+X140+Y140</f>
        <v>28173</v>
      </c>
      <c r="W140" s="1950">
        <v>9391</v>
      </c>
      <c r="X140" s="1951">
        <v>9391</v>
      </c>
      <c r="Y140" s="1952">
        <v>9391</v>
      </c>
      <c r="Z140" s="1312"/>
      <c r="AA140" s="1060"/>
      <c r="AB140" s="764"/>
      <c r="AC140" s="764"/>
    </row>
    <row r="141" spans="1:29" s="1" customFormat="1" ht="18.75" hidden="1" thickBot="1" x14ac:dyDescent="0.3">
      <c r="A141" s="2089"/>
      <c r="B141" s="717"/>
      <c r="C141" s="521"/>
      <c r="D141" s="74"/>
      <c r="E141" s="628"/>
      <c r="F141" s="76"/>
      <c r="G141" s="75"/>
      <c r="H141" s="1651"/>
      <c r="I141" s="1313"/>
      <c r="J141" s="1314"/>
      <c r="K141" s="1314"/>
      <c r="L141" s="1314"/>
      <c r="M141" s="1315"/>
      <c r="N141" s="1313"/>
      <c r="O141" s="1316"/>
      <c r="P141" s="1316"/>
      <c r="Q141" s="1313"/>
      <c r="R141" s="1315"/>
      <c r="S141" s="1315"/>
      <c r="T141" s="1313"/>
      <c r="U141" s="1317"/>
      <c r="V141" s="1318"/>
      <c r="W141" s="1313"/>
      <c r="X141" s="1317"/>
      <c r="Y141" s="1313"/>
      <c r="Z141" s="982"/>
      <c r="AA141" s="622"/>
      <c r="AB141" s="764"/>
      <c r="AC141" s="764"/>
    </row>
    <row r="142" spans="1:29" s="1" customFormat="1" ht="3.75" customHeight="1" thickBot="1" x14ac:dyDescent="0.3">
      <c r="A142" s="358"/>
      <c r="B142" s="174"/>
      <c r="C142" s="175"/>
      <c r="D142" s="176"/>
      <c r="E142" s="848"/>
      <c r="F142" s="177"/>
      <c r="G142" s="177"/>
      <c r="H142" s="178"/>
      <c r="I142" s="1319"/>
      <c r="J142" s="1320"/>
      <c r="K142" s="1320"/>
      <c r="L142" s="1320"/>
      <c r="M142" s="1321"/>
      <c r="N142" s="1319"/>
      <c r="O142" s="1322"/>
      <c r="P142" s="1322"/>
      <c r="Q142" s="1319"/>
      <c r="R142" s="1321"/>
      <c r="S142" s="1321"/>
      <c r="T142" s="1319"/>
      <c r="U142" s="1323"/>
      <c r="V142" s="1324"/>
      <c r="W142" s="1319"/>
      <c r="X142" s="1323"/>
      <c r="Y142" s="1319"/>
      <c r="Z142" s="1324"/>
      <c r="AA142" s="1319"/>
      <c r="AB142" s="764"/>
      <c r="AC142" s="764"/>
    </row>
    <row r="143" spans="1:29" s="1" customFormat="1" ht="18.75" thickBot="1" x14ac:dyDescent="0.3">
      <c r="A143" s="575" t="s">
        <v>30</v>
      </c>
      <c r="B143" s="660" t="s">
        <v>269</v>
      </c>
      <c r="C143" s="313">
        <v>963</v>
      </c>
      <c r="D143" s="576" t="s">
        <v>29</v>
      </c>
      <c r="E143" s="577" t="s">
        <v>25</v>
      </c>
      <c r="F143" s="577" t="s">
        <v>380</v>
      </c>
      <c r="G143" s="1778" t="s">
        <v>28</v>
      </c>
      <c r="H143" s="1652" t="s">
        <v>28</v>
      </c>
      <c r="I143" s="1325">
        <f t="shared" ref="I143:AA143" si="79">I152+I144</f>
        <v>450602.14999999997</v>
      </c>
      <c r="J143" s="1325">
        <f t="shared" si="79"/>
        <v>105295.28</v>
      </c>
      <c r="K143" s="1325">
        <f t="shared" si="79"/>
        <v>0</v>
      </c>
      <c r="L143" s="1325">
        <f t="shared" si="79"/>
        <v>55572.47</v>
      </c>
      <c r="M143" s="1325">
        <f t="shared" si="79"/>
        <v>49722.81</v>
      </c>
      <c r="N143" s="1325">
        <f t="shared" si="79"/>
        <v>141986</v>
      </c>
      <c r="O143" s="1326">
        <f t="shared" si="79"/>
        <v>99700</v>
      </c>
      <c r="P143" s="1326">
        <f t="shared" si="79"/>
        <v>18569</v>
      </c>
      <c r="Q143" s="1325">
        <f t="shared" si="79"/>
        <v>23717</v>
      </c>
      <c r="R143" s="1327">
        <f t="shared" si="79"/>
        <v>185991.19</v>
      </c>
      <c r="S143" s="1327">
        <f t="shared" si="79"/>
        <v>50353.19</v>
      </c>
      <c r="T143" s="1326">
        <f t="shared" si="79"/>
        <v>111921</v>
      </c>
      <c r="U143" s="1908">
        <f t="shared" si="79"/>
        <v>23717</v>
      </c>
      <c r="V143" s="1328">
        <f t="shared" si="79"/>
        <v>17329.68</v>
      </c>
      <c r="W143" s="1325">
        <f t="shared" si="79"/>
        <v>17329.68</v>
      </c>
      <c r="X143" s="1325">
        <f t="shared" si="79"/>
        <v>0</v>
      </c>
      <c r="Y143" s="1325">
        <f t="shared" si="79"/>
        <v>0</v>
      </c>
      <c r="Z143" s="1472">
        <f t="shared" si="79"/>
        <v>0</v>
      </c>
      <c r="AA143" s="1473">
        <f t="shared" si="79"/>
        <v>0</v>
      </c>
      <c r="AB143" s="764"/>
      <c r="AC143" s="764"/>
    </row>
    <row r="144" spans="1:29" s="1" customFormat="1" ht="29.25" x14ac:dyDescent="0.25">
      <c r="A144" s="2093" t="s">
        <v>218</v>
      </c>
      <c r="B144" s="1044" t="s">
        <v>219</v>
      </c>
      <c r="C144" s="578">
        <v>963</v>
      </c>
      <c r="D144" s="579" t="s">
        <v>29</v>
      </c>
      <c r="E144" s="580" t="s">
        <v>26</v>
      </c>
      <c r="F144" s="580" t="s">
        <v>380</v>
      </c>
      <c r="G144" s="1779" t="s">
        <v>28</v>
      </c>
      <c r="H144" s="1653" t="s">
        <v>28</v>
      </c>
      <c r="I144" s="520">
        <f t="shared" ref="I144:R147" si="80">I145</f>
        <v>450602.14999999997</v>
      </c>
      <c r="J144" s="1329">
        <f t="shared" si="80"/>
        <v>105295.28</v>
      </c>
      <c r="K144" s="1329">
        <f t="shared" si="80"/>
        <v>0</v>
      </c>
      <c r="L144" s="1329">
        <f t="shared" si="80"/>
        <v>55572.47</v>
      </c>
      <c r="M144" s="520">
        <f t="shared" si="80"/>
        <v>49722.81</v>
      </c>
      <c r="N144" s="520">
        <f t="shared" si="80"/>
        <v>141986</v>
      </c>
      <c r="O144" s="520">
        <f t="shared" si="80"/>
        <v>99700</v>
      </c>
      <c r="P144" s="520">
        <f t="shared" si="80"/>
        <v>18569</v>
      </c>
      <c r="Q144" s="520">
        <f t="shared" si="80"/>
        <v>23717</v>
      </c>
      <c r="R144" s="520">
        <f t="shared" si="80"/>
        <v>185991.19</v>
      </c>
      <c r="S144" s="1330">
        <f t="shared" ref="S144:AA147" si="81">S145</f>
        <v>50353.19</v>
      </c>
      <c r="T144" s="520">
        <f t="shared" si="81"/>
        <v>111921</v>
      </c>
      <c r="U144" s="1330">
        <f t="shared" si="81"/>
        <v>23717</v>
      </c>
      <c r="V144" s="1329">
        <f t="shared" si="81"/>
        <v>17329.68</v>
      </c>
      <c r="W144" s="520">
        <f t="shared" si="81"/>
        <v>17329.68</v>
      </c>
      <c r="X144" s="520">
        <f t="shared" si="81"/>
        <v>0</v>
      </c>
      <c r="Y144" s="520">
        <f t="shared" si="81"/>
        <v>0</v>
      </c>
      <c r="Z144" s="1329">
        <f t="shared" si="81"/>
        <v>0</v>
      </c>
      <c r="AA144" s="520">
        <f t="shared" si="81"/>
        <v>0</v>
      </c>
      <c r="AB144" s="764"/>
      <c r="AC144" s="764"/>
    </row>
    <row r="145" spans="1:29" s="1" customFormat="1" ht="43.5" x14ac:dyDescent="0.25">
      <c r="A145" s="2088"/>
      <c r="B145" s="1045" t="s">
        <v>241</v>
      </c>
      <c r="C145" s="521">
        <v>963</v>
      </c>
      <c r="D145" s="74" t="s">
        <v>29</v>
      </c>
      <c r="E145" s="75" t="s">
        <v>26</v>
      </c>
      <c r="F145" s="75" t="s">
        <v>391</v>
      </c>
      <c r="G145" s="1749" t="s">
        <v>28</v>
      </c>
      <c r="H145" s="1654" t="s">
        <v>28</v>
      </c>
      <c r="I145" s="1224">
        <f>I146</f>
        <v>450602.14999999997</v>
      </c>
      <c r="J145" s="1224">
        <f t="shared" si="80"/>
        <v>105295.28</v>
      </c>
      <c r="K145" s="1226">
        <f t="shared" si="80"/>
        <v>0</v>
      </c>
      <c r="L145" s="1226">
        <f t="shared" si="80"/>
        <v>55572.47</v>
      </c>
      <c r="M145" s="1226">
        <f t="shared" si="80"/>
        <v>49722.81</v>
      </c>
      <c r="N145" s="1224">
        <f t="shared" si="80"/>
        <v>141986</v>
      </c>
      <c r="O145" s="1226">
        <f t="shared" si="80"/>
        <v>99700</v>
      </c>
      <c r="P145" s="1226">
        <f t="shared" si="80"/>
        <v>18569</v>
      </c>
      <c r="Q145" s="1226">
        <f t="shared" si="80"/>
        <v>23717</v>
      </c>
      <c r="R145" s="1224">
        <f t="shared" si="80"/>
        <v>185991.19</v>
      </c>
      <c r="S145" s="1226">
        <f t="shared" si="81"/>
        <v>50353.19</v>
      </c>
      <c r="T145" s="1226">
        <f t="shared" si="81"/>
        <v>111921</v>
      </c>
      <c r="U145" s="1226">
        <f t="shared" si="81"/>
        <v>23717</v>
      </c>
      <c r="V145" s="1224">
        <f t="shared" si="81"/>
        <v>17329.68</v>
      </c>
      <c r="W145" s="1226">
        <f t="shared" si="81"/>
        <v>17329.68</v>
      </c>
      <c r="X145" s="1226">
        <f t="shared" si="81"/>
        <v>0</v>
      </c>
      <c r="Y145" s="1226">
        <f t="shared" si="81"/>
        <v>0</v>
      </c>
      <c r="Z145" s="1230">
        <f t="shared" si="81"/>
        <v>0</v>
      </c>
      <c r="AA145" s="1230">
        <f t="shared" si="81"/>
        <v>0</v>
      </c>
      <c r="AB145" s="764"/>
      <c r="AC145" s="764"/>
    </row>
    <row r="146" spans="1:29" s="1" customFormat="1" ht="40.5" x14ac:dyDescent="0.25">
      <c r="A146" s="2088"/>
      <c r="B146" s="1135" t="s">
        <v>270</v>
      </c>
      <c r="C146" s="521">
        <v>963</v>
      </c>
      <c r="D146" s="74" t="s">
        <v>29</v>
      </c>
      <c r="E146" s="75" t="s">
        <v>26</v>
      </c>
      <c r="F146" s="75" t="s">
        <v>391</v>
      </c>
      <c r="G146" s="1749" t="s">
        <v>221</v>
      </c>
      <c r="H146" s="1654" t="s">
        <v>28</v>
      </c>
      <c r="I146" s="1224">
        <f>I147+I166</f>
        <v>450602.14999999997</v>
      </c>
      <c r="J146" s="1224">
        <f t="shared" ref="J146:AA146" si="82">J147+J166</f>
        <v>105295.28</v>
      </c>
      <c r="K146" s="1226">
        <f t="shared" si="82"/>
        <v>0</v>
      </c>
      <c r="L146" s="1226">
        <f t="shared" si="82"/>
        <v>55572.47</v>
      </c>
      <c r="M146" s="1226">
        <f t="shared" si="82"/>
        <v>49722.81</v>
      </c>
      <c r="N146" s="1224">
        <f t="shared" si="82"/>
        <v>141986</v>
      </c>
      <c r="O146" s="1226">
        <f t="shared" si="82"/>
        <v>99700</v>
      </c>
      <c r="P146" s="1226">
        <f t="shared" si="82"/>
        <v>18569</v>
      </c>
      <c r="Q146" s="1226">
        <f t="shared" si="82"/>
        <v>23717</v>
      </c>
      <c r="R146" s="1224">
        <f t="shared" si="82"/>
        <v>185991.19</v>
      </c>
      <c r="S146" s="1226">
        <f t="shared" si="82"/>
        <v>50353.19</v>
      </c>
      <c r="T146" s="1226">
        <f t="shared" si="82"/>
        <v>111921</v>
      </c>
      <c r="U146" s="1226">
        <f t="shared" si="82"/>
        <v>23717</v>
      </c>
      <c r="V146" s="1224">
        <f t="shared" si="82"/>
        <v>17329.68</v>
      </c>
      <c r="W146" s="1226">
        <f t="shared" si="82"/>
        <v>17329.68</v>
      </c>
      <c r="X146" s="1226">
        <f t="shared" si="82"/>
        <v>0</v>
      </c>
      <c r="Y146" s="1226">
        <f t="shared" si="82"/>
        <v>0</v>
      </c>
      <c r="Z146" s="1230">
        <f t="shared" si="82"/>
        <v>0</v>
      </c>
      <c r="AA146" s="1230">
        <f t="shared" si="82"/>
        <v>0</v>
      </c>
      <c r="AB146" s="764"/>
      <c r="AC146" s="764"/>
    </row>
    <row r="147" spans="1:29" s="1" customFormat="1" ht="15.75" customHeight="1" x14ac:dyDescent="0.25">
      <c r="A147" s="2088"/>
      <c r="B147" s="338" t="s">
        <v>51</v>
      </c>
      <c r="C147" s="521">
        <v>963</v>
      </c>
      <c r="D147" s="74" t="s">
        <v>29</v>
      </c>
      <c r="E147" s="75" t="s">
        <v>26</v>
      </c>
      <c r="F147" s="75" t="s">
        <v>391</v>
      </c>
      <c r="G147" s="1749" t="s">
        <v>221</v>
      </c>
      <c r="H147" s="1654" t="s">
        <v>53</v>
      </c>
      <c r="I147" s="1224">
        <f>I148</f>
        <v>450602.14999999997</v>
      </c>
      <c r="J147" s="1225">
        <f t="shared" si="80"/>
        <v>105295.28</v>
      </c>
      <c r="K147" s="1228">
        <f t="shared" si="80"/>
        <v>0</v>
      </c>
      <c r="L147" s="1228">
        <f t="shared" si="80"/>
        <v>55572.47</v>
      </c>
      <c r="M147" s="1226">
        <f t="shared" si="80"/>
        <v>49722.81</v>
      </c>
      <c r="N147" s="1224">
        <f t="shared" si="80"/>
        <v>141986</v>
      </c>
      <c r="O147" s="929">
        <f t="shared" si="80"/>
        <v>99700</v>
      </c>
      <c r="P147" s="929">
        <f t="shared" si="80"/>
        <v>18569</v>
      </c>
      <c r="Q147" s="1226">
        <f t="shared" si="80"/>
        <v>23717</v>
      </c>
      <c r="R147" s="1224">
        <f t="shared" si="80"/>
        <v>185991.19</v>
      </c>
      <c r="S147" s="1227">
        <f t="shared" si="81"/>
        <v>50353.19</v>
      </c>
      <c r="T147" s="1226">
        <f t="shared" si="81"/>
        <v>111921</v>
      </c>
      <c r="U147" s="1227">
        <f t="shared" si="81"/>
        <v>23717</v>
      </c>
      <c r="V147" s="1225">
        <f t="shared" si="81"/>
        <v>17329.68</v>
      </c>
      <c r="W147" s="1226">
        <f t="shared" si="81"/>
        <v>17329.68</v>
      </c>
      <c r="X147" s="1226">
        <f t="shared" si="81"/>
        <v>0</v>
      </c>
      <c r="Y147" s="1226">
        <f t="shared" si="81"/>
        <v>0</v>
      </c>
      <c r="Z147" s="1229">
        <f t="shared" si="81"/>
        <v>0</v>
      </c>
      <c r="AA147" s="1230">
        <f t="shared" si="81"/>
        <v>0</v>
      </c>
      <c r="AB147" s="764"/>
      <c r="AC147" s="764"/>
    </row>
    <row r="148" spans="1:29" s="1" customFormat="1" ht="21" customHeight="1" x14ac:dyDescent="0.25">
      <c r="A148" s="2088"/>
      <c r="B148" s="1135" t="s">
        <v>277</v>
      </c>
      <c r="C148" s="521">
        <v>963</v>
      </c>
      <c r="D148" s="74" t="s">
        <v>29</v>
      </c>
      <c r="E148" s="75" t="s">
        <v>26</v>
      </c>
      <c r="F148" s="75" t="s">
        <v>391</v>
      </c>
      <c r="G148" s="1749" t="s">
        <v>221</v>
      </c>
      <c r="H148" s="1654" t="s">
        <v>54</v>
      </c>
      <c r="I148" s="1224">
        <f>I149+I150+I165</f>
        <v>450602.14999999997</v>
      </c>
      <c r="J148" s="1224">
        <f t="shared" ref="J148:Y148" si="83">J150+J165+J149</f>
        <v>105295.28</v>
      </c>
      <c r="K148" s="1226">
        <f t="shared" si="83"/>
        <v>0</v>
      </c>
      <c r="L148" s="1226">
        <f t="shared" si="83"/>
        <v>55572.47</v>
      </c>
      <c r="M148" s="1226">
        <f t="shared" si="83"/>
        <v>49722.81</v>
      </c>
      <c r="N148" s="1224">
        <f t="shared" si="83"/>
        <v>141986</v>
      </c>
      <c r="O148" s="1226">
        <f t="shared" si="83"/>
        <v>99700</v>
      </c>
      <c r="P148" s="1226">
        <f t="shared" si="83"/>
        <v>18569</v>
      </c>
      <c r="Q148" s="1226">
        <f t="shared" si="83"/>
        <v>23717</v>
      </c>
      <c r="R148" s="1224">
        <f t="shared" si="83"/>
        <v>185991.19</v>
      </c>
      <c r="S148" s="1226">
        <f t="shared" si="83"/>
        <v>50353.19</v>
      </c>
      <c r="T148" s="1226">
        <f t="shared" si="83"/>
        <v>111921</v>
      </c>
      <c r="U148" s="1226">
        <f t="shared" si="83"/>
        <v>23717</v>
      </c>
      <c r="V148" s="1224">
        <f t="shared" si="83"/>
        <v>17329.68</v>
      </c>
      <c r="W148" s="1226">
        <f t="shared" si="83"/>
        <v>17329.68</v>
      </c>
      <c r="X148" s="1226">
        <f t="shared" si="83"/>
        <v>0</v>
      </c>
      <c r="Y148" s="1226">
        <f t="shared" si="83"/>
        <v>0</v>
      </c>
      <c r="Z148" s="1230">
        <f>Z150+Z165</f>
        <v>0</v>
      </c>
      <c r="AA148" s="1230">
        <f>AA150+AA165</f>
        <v>0</v>
      </c>
      <c r="AB148" s="764"/>
      <c r="AC148" s="764"/>
    </row>
    <row r="149" spans="1:29" s="1" customFormat="1" ht="17.25" customHeight="1" x14ac:dyDescent="0.25">
      <c r="A149" s="2088"/>
      <c r="B149" s="1136" t="s">
        <v>291</v>
      </c>
      <c r="C149" s="1042">
        <v>963</v>
      </c>
      <c r="D149" s="182" t="s">
        <v>29</v>
      </c>
      <c r="E149" s="152" t="s">
        <v>26</v>
      </c>
      <c r="F149" s="138" t="s">
        <v>391</v>
      </c>
      <c r="G149" s="1752" t="s">
        <v>221</v>
      </c>
      <c r="H149" s="1654" t="s">
        <v>104</v>
      </c>
      <c r="I149" s="1043">
        <f>J149+N149+R149+V149</f>
        <v>0</v>
      </c>
      <c r="J149" s="1204">
        <f>K149+L149+M149</f>
        <v>0</v>
      </c>
      <c r="K149" s="1228"/>
      <c r="L149" s="1228"/>
      <c r="M149" s="1226"/>
      <c r="N149" s="1201">
        <f>O149+P149+Q149</f>
        <v>0</v>
      </c>
      <c r="O149" s="1226"/>
      <c r="P149" s="1226"/>
      <c r="Q149" s="1226"/>
      <c r="R149" s="1224">
        <f>S149+T149+U149</f>
        <v>0</v>
      </c>
      <c r="S149" s="1227"/>
      <c r="T149" s="1226"/>
      <c r="U149" s="1227"/>
      <c r="V149" s="1225">
        <f>W149+X149+Y149</f>
        <v>0</v>
      </c>
      <c r="W149" s="1226"/>
      <c r="X149" s="1227"/>
      <c r="Y149" s="1226"/>
      <c r="Z149" s="1229"/>
      <c r="AA149" s="1230"/>
      <c r="AB149" s="764"/>
      <c r="AC149" s="764"/>
    </row>
    <row r="150" spans="1:29" s="1" customFormat="1" ht="30" customHeight="1" x14ac:dyDescent="0.25">
      <c r="A150" s="2088"/>
      <c r="B150" s="1475" t="s">
        <v>278</v>
      </c>
      <c r="C150" s="1042">
        <v>963</v>
      </c>
      <c r="D150" s="182" t="s">
        <v>29</v>
      </c>
      <c r="E150" s="152" t="s">
        <v>26</v>
      </c>
      <c r="F150" s="138" t="s">
        <v>391</v>
      </c>
      <c r="G150" s="1752" t="s">
        <v>221</v>
      </c>
      <c r="H150" s="1655" t="s">
        <v>38</v>
      </c>
      <c r="I150" s="1043">
        <f>J150+N150+R150+V150</f>
        <v>450602.14999999997</v>
      </c>
      <c r="J150" s="1204">
        <f>K150+L150+M150</f>
        <v>105295.28</v>
      </c>
      <c r="K150" s="981">
        <v>0</v>
      </c>
      <c r="L150" s="981">
        <v>55572.47</v>
      </c>
      <c r="M150" s="1831">
        <v>49722.81</v>
      </c>
      <c r="N150" s="1201">
        <f>O150+P150+Q150</f>
        <v>141986</v>
      </c>
      <c r="O150" s="1831">
        <v>99700</v>
      </c>
      <c r="P150" s="981">
        <v>18569</v>
      </c>
      <c r="Q150" s="621">
        <v>23717</v>
      </c>
      <c r="R150" s="1201">
        <f>S150+T150+U150</f>
        <v>185991.19</v>
      </c>
      <c r="S150" s="981">
        <v>50353.19</v>
      </c>
      <c r="T150" s="981">
        <v>111921</v>
      </c>
      <c r="U150" s="621">
        <v>23717</v>
      </c>
      <c r="V150" s="1204">
        <f>W150+X150+Y150</f>
        <v>17329.68</v>
      </c>
      <c r="W150" s="981">
        <v>17329.68</v>
      </c>
      <c r="X150" s="981"/>
      <c r="Y150" s="621"/>
      <c r="Z150" s="1057"/>
      <c r="AA150" s="1058"/>
      <c r="AB150" s="764"/>
      <c r="AC150" s="764"/>
    </row>
    <row r="151" spans="1:29" s="1" customFormat="1" ht="8.25" hidden="1" customHeight="1" thickBot="1" x14ac:dyDescent="0.3">
      <c r="A151" s="2088"/>
      <c r="B151" s="1137"/>
      <c r="C151" s="175"/>
      <c r="D151" s="584"/>
      <c r="E151" s="156"/>
      <c r="F151" s="138" t="s">
        <v>341</v>
      </c>
      <c r="G151" s="1780"/>
      <c r="H151" s="843"/>
      <c r="I151" s="1043">
        <f t="shared" ref="I151:I165" si="84">J151+N151+R151+V151</f>
        <v>0</v>
      </c>
      <c r="J151" s="1204">
        <f t="shared" ref="J151:J166" si="85">K151+L151+M151</f>
        <v>0</v>
      </c>
      <c r="K151" s="1331"/>
      <c r="L151" s="1331"/>
      <c r="M151" s="1299"/>
      <c r="N151" s="1201">
        <f t="shared" ref="N151:N166" si="86">O151+P151+Q151</f>
        <v>0</v>
      </c>
      <c r="O151" s="1230"/>
      <c r="P151" s="1230"/>
      <c r="Q151" s="1299"/>
      <c r="R151" s="1201">
        <f t="shared" ref="R151:R166" si="87">S151+T151+U151</f>
        <v>0</v>
      </c>
      <c r="S151" s="1332"/>
      <c r="T151" s="1333"/>
      <c r="U151" s="1331"/>
      <c r="V151" s="1204">
        <f t="shared" ref="V151:V165" si="88">W151+X151+Y151</f>
        <v>0</v>
      </c>
      <c r="W151" s="1299"/>
      <c r="X151" s="1333"/>
      <c r="Y151" s="1299"/>
      <c r="Z151" s="1064"/>
      <c r="AA151" s="1065"/>
      <c r="AB151" s="764"/>
      <c r="AC151" s="764"/>
    </row>
    <row r="152" spans="1:29" s="1" customFormat="1" ht="30" hidden="1" customHeight="1" thickBot="1" x14ac:dyDescent="0.3">
      <c r="A152" s="2088"/>
      <c r="B152" s="518" t="s">
        <v>170</v>
      </c>
      <c r="C152" s="232">
        <v>963</v>
      </c>
      <c r="D152" s="230" t="s">
        <v>29</v>
      </c>
      <c r="E152" s="231" t="s">
        <v>167</v>
      </c>
      <c r="F152" s="138" t="s">
        <v>341</v>
      </c>
      <c r="G152" s="1767" t="s">
        <v>28</v>
      </c>
      <c r="H152" s="889" t="s">
        <v>28</v>
      </c>
      <c r="I152" s="1043">
        <f t="shared" si="84"/>
        <v>0</v>
      </c>
      <c r="J152" s="1204">
        <f t="shared" si="85"/>
        <v>0</v>
      </c>
      <c r="K152" s="650">
        <f t="shared" ref="K152:M153" si="89">K153</f>
        <v>0</v>
      </c>
      <c r="L152" s="650">
        <f t="shared" si="89"/>
        <v>0</v>
      </c>
      <c r="M152" s="606">
        <f t="shared" si="89"/>
        <v>0</v>
      </c>
      <c r="N152" s="1201">
        <f t="shared" si="86"/>
        <v>0</v>
      </c>
      <c r="O152" s="104"/>
      <c r="P152" s="104"/>
      <c r="Q152" s="606"/>
      <c r="R152" s="1201">
        <f t="shared" si="87"/>
        <v>0</v>
      </c>
      <c r="S152" s="766"/>
      <c r="T152" s="1015"/>
      <c r="U152" s="650"/>
      <c r="V152" s="1204">
        <f t="shared" si="88"/>
        <v>0</v>
      </c>
      <c r="W152" s="606"/>
      <c r="X152" s="1015"/>
      <c r="Y152" s="606"/>
      <c r="Z152" s="1057"/>
      <c r="AA152" s="1058"/>
      <c r="AB152" s="764"/>
      <c r="AC152" s="764"/>
    </row>
    <row r="153" spans="1:29" s="1" customFormat="1" ht="18" hidden="1" customHeight="1" x14ac:dyDescent="0.25">
      <c r="A153" s="2088"/>
      <c r="B153" s="519" t="s">
        <v>169</v>
      </c>
      <c r="C153" s="102">
        <v>963</v>
      </c>
      <c r="D153" s="310" t="s">
        <v>29</v>
      </c>
      <c r="E153" s="304" t="s">
        <v>167</v>
      </c>
      <c r="F153" s="138" t="s">
        <v>341</v>
      </c>
      <c r="G153" s="1781" t="s">
        <v>28</v>
      </c>
      <c r="H153" s="1656" t="s">
        <v>28</v>
      </c>
      <c r="I153" s="1043">
        <f t="shared" si="84"/>
        <v>0</v>
      </c>
      <c r="J153" s="1204">
        <f t="shared" si="85"/>
        <v>0</v>
      </c>
      <c r="K153" s="364">
        <f t="shared" si="89"/>
        <v>0</v>
      </c>
      <c r="L153" s="364">
        <f t="shared" si="89"/>
        <v>0</v>
      </c>
      <c r="M153" s="364">
        <f t="shared" si="89"/>
        <v>0</v>
      </c>
      <c r="N153" s="1201">
        <f t="shared" si="86"/>
        <v>0</v>
      </c>
      <c r="O153" s="413"/>
      <c r="P153" s="413"/>
      <c r="Q153" s="364"/>
      <c r="R153" s="1201">
        <f t="shared" si="87"/>
        <v>0</v>
      </c>
      <c r="S153" s="365"/>
      <c r="T153" s="1189"/>
      <c r="U153" s="360"/>
      <c r="V153" s="1204">
        <f t="shared" si="88"/>
        <v>0</v>
      </c>
      <c r="W153" s="364"/>
      <c r="X153" s="1189"/>
      <c r="Y153" s="364"/>
      <c r="Z153" s="1057"/>
      <c r="AA153" s="1058"/>
      <c r="AB153" s="764"/>
      <c r="AC153" s="764"/>
    </row>
    <row r="154" spans="1:29" s="1" customFormat="1" ht="57" hidden="1" customHeight="1" x14ac:dyDescent="0.25">
      <c r="A154" s="2088"/>
      <c r="B154" s="519" t="s">
        <v>210</v>
      </c>
      <c r="C154" s="179">
        <v>963</v>
      </c>
      <c r="D154" s="180" t="s">
        <v>29</v>
      </c>
      <c r="E154" s="181" t="s">
        <v>167</v>
      </c>
      <c r="F154" s="138" t="s">
        <v>341</v>
      </c>
      <c r="G154" s="1782" t="s">
        <v>28</v>
      </c>
      <c r="H154" s="1656" t="s">
        <v>28</v>
      </c>
      <c r="I154" s="1043">
        <f t="shared" si="84"/>
        <v>0</v>
      </c>
      <c r="J154" s="1204">
        <f t="shared" si="85"/>
        <v>0</v>
      </c>
      <c r="K154" s="413">
        <f>K156+K160</f>
        <v>0</v>
      </c>
      <c r="L154" s="413">
        <f>L156+L160</f>
        <v>0</v>
      </c>
      <c r="M154" s="413">
        <f>M156+M160</f>
        <v>0</v>
      </c>
      <c r="N154" s="1201">
        <f t="shared" si="86"/>
        <v>0</v>
      </c>
      <c r="O154" s="413"/>
      <c r="P154" s="413"/>
      <c r="Q154" s="413"/>
      <c r="R154" s="1201">
        <f t="shared" si="87"/>
        <v>0</v>
      </c>
      <c r="S154" s="911"/>
      <c r="T154" s="368"/>
      <c r="U154" s="369"/>
      <c r="V154" s="1204">
        <f t="shared" si="88"/>
        <v>0</v>
      </c>
      <c r="W154" s="413"/>
      <c r="X154" s="368"/>
      <c r="Y154" s="413"/>
      <c r="Z154" s="1057"/>
      <c r="AA154" s="1058"/>
      <c r="AB154" s="764"/>
      <c r="AC154" s="764"/>
    </row>
    <row r="155" spans="1:29" s="1" customFormat="1" ht="85.5" hidden="1" customHeight="1" x14ac:dyDescent="0.25">
      <c r="A155" s="2088"/>
      <c r="B155" s="519" t="s">
        <v>212</v>
      </c>
      <c r="C155" s="179">
        <v>963</v>
      </c>
      <c r="D155" s="180" t="s">
        <v>29</v>
      </c>
      <c r="E155" s="181" t="s">
        <v>167</v>
      </c>
      <c r="F155" s="138" t="s">
        <v>341</v>
      </c>
      <c r="G155" s="1782" t="s">
        <v>177</v>
      </c>
      <c r="H155" s="1656" t="s">
        <v>28</v>
      </c>
      <c r="I155" s="1043">
        <f t="shared" si="84"/>
        <v>0</v>
      </c>
      <c r="J155" s="1204">
        <f t="shared" si="85"/>
        <v>0</v>
      </c>
      <c r="K155" s="413">
        <f t="shared" ref="K155:M158" si="90">K156</f>
        <v>0</v>
      </c>
      <c r="L155" s="413">
        <f t="shared" si="90"/>
        <v>0</v>
      </c>
      <c r="M155" s="413">
        <f t="shared" si="90"/>
        <v>0</v>
      </c>
      <c r="N155" s="1201">
        <f t="shared" si="86"/>
        <v>0</v>
      </c>
      <c r="O155" s="413"/>
      <c r="P155" s="413"/>
      <c r="Q155" s="413"/>
      <c r="R155" s="1201">
        <f t="shared" si="87"/>
        <v>0</v>
      </c>
      <c r="S155" s="911"/>
      <c r="T155" s="368"/>
      <c r="U155" s="369"/>
      <c r="V155" s="1204">
        <f t="shared" si="88"/>
        <v>0</v>
      </c>
      <c r="W155" s="413"/>
      <c r="X155" s="368"/>
      <c r="Y155" s="413"/>
      <c r="Z155" s="1057"/>
      <c r="AA155" s="1058"/>
      <c r="AB155" s="764"/>
      <c r="AC155" s="764"/>
    </row>
    <row r="156" spans="1:29" s="1" customFormat="1" ht="28.5" hidden="1" customHeight="1" x14ac:dyDescent="0.25">
      <c r="A156" s="2088"/>
      <c r="B156" s="519" t="s">
        <v>84</v>
      </c>
      <c r="C156" s="179">
        <v>963</v>
      </c>
      <c r="D156" s="180" t="s">
        <v>29</v>
      </c>
      <c r="E156" s="181" t="s">
        <v>167</v>
      </c>
      <c r="F156" s="138" t="s">
        <v>341</v>
      </c>
      <c r="G156" s="1782" t="s">
        <v>177</v>
      </c>
      <c r="H156" s="1656" t="s">
        <v>28</v>
      </c>
      <c r="I156" s="1043">
        <f t="shared" si="84"/>
        <v>0</v>
      </c>
      <c r="J156" s="1204">
        <f t="shared" si="85"/>
        <v>0</v>
      </c>
      <c r="K156" s="413">
        <f t="shared" si="90"/>
        <v>0</v>
      </c>
      <c r="L156" s="413">
        <f t="shared" si="90"/>
        <v>0</v>
      </c>
      <c r="M156" s="413">
        <f t="shared" si="90"/>
        <v>0</v>
      </c>
      <c r="N156" s="1201">
        <f t="shared" si="86"/>
        <v>0</v>
      </c>
      <c r="O156" s="413"/>
      <c r="P156" s="413"/>
      <c r="Q156" s="413"/>
      <c r="R156" s="1201">
        <f t="shared" si="87"/>
        <v>0</v>
      </c>
      <c r="S156" s="911"/>
      <c r="T156" s="368"/>
      <c r="U156" s="369"/>
      <c r="V156" s="1204">
        <f t="shared" si="88"/>
        <v>0</v>
      </c>
      <c r="W156" s="413"/>
      <c r="X156" s="368"/>
      <c r="Y156" s="413"/>
      <c r="Z156" s="1057"/>
      <c r="AA156" s="1058"/>
      <c r="AB156" s="764"/>
      <c r="AC156" s="764"/>
    </row>
    <row r="157" spans="1:29" s="1" customFormat="1" ht="18" hidden="1" customHeight="1" x14ac:dyDescent="0.25">
      <c r="A157" s="2088"/>
      <c r="B157" s="519" t="s">
        <v>51</v>
      </c>
      <c r="C157" s="179">
        <v>963</v>
      </c>
      <c r="D157" s="180" t="s">
        <v>29</v>
      </c>
      <c r="E157" s="181" t="s">
        <v>167</v>
      </c>
      <c r="F157" s="138" t="s">
        <v>341</v>
      </c>
      <c r="G157" s="1782" t="s">
        <v>177</v>
      </c>
      <c r="H157" s="1656" t="s">
        <v>53</v>
      </c>
      <c r="I157" s="1043">
        <f t="shared" si="84"/>
        <v>0</v>
      </c>
      <c r="J157" s="1204">
        <f t="shared" si="85"/>
        <v>0</v>
      </c>
      <c r="K157" s="413">
        <f t="shared" si="90"/>
        <v>0</v>
      </c>
      <c r="L157" s="413">
        <f t="shared" si="90"/>
        <v>0</v>
      </c>
      <c r="M157" s="413">
        <f t="shared" si="90"/>
        <v>0</v>
      </c>
      <c r="N157" s="1201">
        <f t="shared" si="86"/>
        <v>0</v>
      </c>
      <c r="O157" s="413"/>
      <c r="P157" s="413"/>
      <c r="Q157" s="413"/>
      <c r="R157" s="1201">
        <f t="shared" si="87"/>
        <v>0</v>
      </c>
      <c r="S157" s="911"/>
      <c r="T157" s="368"/>
      <c r="U157" s="369"/>
      <c r="V157" s="1204">
        <f t="shared" si="88"/>
        <v>0</v>
      </c>
      <c r="W157" s="413"/>
      <c r="X157" s="368"/>
      <c r="Y157" s="413"/>
      <c r="Z157" s="1057"/>
      <c r="AA157" s="1058"/>
      <c r="AB157" s="764"/>
      <c r="AC157" s="764"/>
    </row>
    <row r="158" spans="1:29" s="1" customFormat="1" ht="18" hidden="1" customHeight="1" x14ac:dyDescent="0.25">
      <c r="A158" s="2088"/>
      <c r="B158" s="1138" t="s">
        <v>8</v>
      </c>
      <c r="C158" s="179">
        <v>963</v>
      </c>
      <c r="D158" s="180" t="s">
        <v>29</v>
      </c>
      <c r="E158" s="181" t="s">
        <v>167</v>
      </c>
      <c r="F158" s="138" t="s">
        <v>341</v>
      </c>
      <c r="G158" s="1782" t="s">
        <v>177</v>
      </c>
      <c r="H158" s="1657" t="s">
        <v>54</v>
      </c>
      <c r="I158" s="1043">
        <f t="shared" si="84"/>
        <v>0</v>
      </c>
      <c r="J158" s="1204">
        <f t="shared" si="85"/>
        <v>0</v>
      </c>
      <c r="K158" s="413">
        <f t="shared" si="90"/>
        <v>0</v>
      </c>
      <c r="L158" s="413">
        <f t="shared" si="90"/>
        <v>0</v>
      </c>
      <c r="M158" s="413">
        <f t="shared" si="90"/>
        <v>0</v>
      </c>
      <c r="N158" s="1201">
        <f t="shared" si="86"/>
        <v>0</v>
      </c>
      <c r="O158" s="413"/>
      <c r="P158" s="413"/>
      <c r="Q158" s="413"/>
      <c r="R158" s="1201">
        <f t="shared" si="87"/>
        <v>0</v>
      </c>
      <c r="S158" s="911"/>
      <c r="T158" s="368"/>
      <c r="U158" s="369"/>
      <c r="V158" s="1204">
        <f t="shared" si="88"/>
        <v>0</v>
      </c>
      <c r="W158" s="413"/>
      <c r="X158" s="368"/>
      <c r="Y158" s="413"/>
      <c r="Z158" s="1057"/>
      <c r="AA158" s="1058"/>
      <c r="AB158" s="764"/>
      <c r="AC158" s="764"/>
    </row>
    <row r="159" spans="1:29" s="1" customFormat="1" ht="18.75" hidden="1" customHeight="1" thickBot="1" x14ac:dyDescent="0.3">
      <c r="A159" s="2088"/>
      <c r="B159" s="1139" t="s">
        <v>12</v>
      </c>
      <c r="C159" s="192">
        <v>963</v>
      </c>
      <c r="D159" s="292" t="s">
        <v>29</v>
      </c>
      <c r="E159" s="293" t="s">
        <v>167</v>
      </c>
      <c r="F159" s="138" t="s">
        <v>341</v>
      </c>
      <c r="G159" s="1783" t="s">
        <v>177</v>
      </c>
      <c r="H159" s="1658" t="s">
        <v>211</v>
      </c>
      <c r="I159" s="1043">
        <f t="shared" si="84"/>
        <v>0</v>
      </c>
      <c r="J159" s="1204">
        <f t="shared" si="85"/>
        <v>0</v>
      </c>
      <c r="K159" s="425"/>
      <c r="L159" s="426"/>
      <c r="M159" s="425"/>
      <c r="N159" s="1201">
        <f t="shared" si="86"/>
        <v>0</v>
      </c>
      <c r="O159" s="413"/>
      <c r="P159" s="413"/>
      <c r="Q159" s="425"/>
      <c r="R159" s="1201">
        <f t="shared" si="87"/>
        <v>0</v>
      </c>
      <c r="S159" s="427"/>
      <c r="T159" s="426"/>
      <c r="U159" s="374"/>
      <c r="V159" s="1204">
        <f t="shared" si="88"/>
        <v>0</v>
      </c>
      <c r="W159" s="425"/>
      <c r="X159" s="427"/>
      <c r="Y159" s="425"/>
      <c r="Z159" s="1057"/>
      <c r="AA159" s="1058"/>
      <c r="AB159" s="764"/>
      <c r="AC159" s="764"/>
    </row>
    <row r="160" spans="1:29" s="1" customFormat="1" ht="85.5" hidden="1" customHeight="1" x14ac:dyDescent="0.25">
      <c r="A160" s="2088"/>
      <c r="B160" s="519" t="s">
        <v>212</v>
      </c>
      <c r="C160" s="102">
        <v>963</v>
      </c>
      <c r="D160" s="74" t="s">
        <v>29</v>
      </c>
      <c r="E160" s="75" t="s">
        <v>167</v>
      </c>
      <c r="F160" s="138" t="s">
        <v>341</v>
      </c>
      <c r="G160" s="1749" t="s">
        <v>168</v>
      </c>
      <c r="H160" s="1654" t="s">
        <v>28</v>
      </c>
      <c r="I160" s="1043">
        <f t="shared" si="84"/>
        <v>0</v>
      </c>
      <c r="J160" s="1204">
        <f t="shared" si="85"/>
        <v>0</v>
      </c>
      <c r="K160" s="360">
        <f>K162</f>
        <v>0</v>
      </c>
      <c r="L160" s="360">
        <f>L162</f>
        <v>0</v>
      </c>
      <c r="M160" s="362">
        <f>M162</f>
        <v>0</v>
      </c>
      <c r="N160" s="1201">
        <f t="shared" si="86"/>
        <v>0</v>
      </c>
      <c r="O160" s="413"/>
      <c r="P160" s="413"/>
      <c r="Q160" s="364"/>
      <c r="R160" s="1201">
        <f t="shared" si="87"/>
        <v>0</v>
      </c>
      <c r="S160" s="365"/>
      <c r="T160" s="1189"/>
      <c r="U160" s="360"/>
      <c r="V160" s="1204">
        <f t="shared" si="88"/>
        <v>0</v>
      </c>
      <c r="W160" s="364"/>
      <c r="X160" s="1189"/>
      <c r="Y160" s="364"/>
      <c r="Z160" s="1057"/>
      <c r="AA160" s="1058"/>
      <c r="AB160" s="764"/>
      <c r="AC160" s="764"/>
    </row>
    <row r="161" spans="1:29" s="1" customFormat="1" ht="31.5" hidden="1" customHeight="1" x14ac:dyDescent="0.25">
      <c r="A161" s="2088"/>
      <c r="B161" s="519" t="s">
        <v>213</v>
      </c>
      <c r="C161" s="102">
        <v>963</v>
      </c>
      <c r="D161" s="74" t="s">
        <v>29</v>
      </c>
      <c r="E161" s="75" t="s">
        <v>167</v>
      </c>
      <c r="F161" s="138" t="s">
        <v>341</v>
      </c>
      <c r="G161" s="1749" t="s">
        <v>168</v>
      </c>
      <c r="H161" s="1654" t="s">
        <v>28</v>
      </c>
      <c r="I161" s="1043">
        <f t="shared" si="84"/>
        <v>0</v>
      </c>
      <c r="J161" s="1204">
        <f t="shared" si="85"/>
        <v>0</v>
      </c>
      <c r="K161" s="364">
        <f>K162</f>
        <v>0</v>
      </c>
      <c r="L161" s="364">
        <f>L162</f>
        <v>0</v>
      </c>
      <c r="M161" s="364">
        <f>M162</f>
        <v>0</v>
      </c>
      <c r="N161" s="1201">
        <f t="shared" si="86"/>
        <v>0</v>
      </c>
      <c r="O161" s="413"/>
      <c r="P161" s="413"/>
      <c r="Q161" s="364"/>
      <c r="R161" s="1201">
        <f t="shared" si="87"/>
        <v>0</v>
      </c>
      <c r="S161" s="911"/>
      <c r="T161" s="368"/>
      <c r="U161" s="369"/>
      <c r="V161" s="1204">
        <f t="shared" si="88"/>
        <v>0</v>
      </c>
      <c r="W161" s="413"/>
      <c r="X161" s="368"/>
      <c r="Y161" s="364"/>
      <c r="Z161" s="1057"/>
      <c r="AA161" s="1058"/>
      <c r="AB161" s="764"/>
      <c r="AC161" s="764"/>
    </row>
    <row r="162" spans="1:29" s="1" customFormat="1" ht="12.75" hidden="1" customHeight="1" x14ac:dyDescent="0.25">
      <c r="A162" s="2088"/>
      <c r="B162" s="1138" t="s">
        <v>51</v>
      </c>
      <c r="C162" s="105">
        <v>963</v>
      </c>
      <c r="D162" s="182" t="s">
        <v>29</v>
      </c>
      <c r="E162" s="87">
        <v>12</v>
      </c>
      <c r="F162" s="138" t="s">
        <v>341</v>
      </c>
      <c r="G162" s="1784">
        <v>910</v>
      </c>
      <c r="H162" s="1659">
        <v>200</v>
      </c>
      <c r="I162" s="1043">
        <f t="shared" si="84"/>
        <v>0</v>
      </c>
      <c r="J162" s="1204">
        <f t="shared" si="85"/>
        <v>0</v>
      </c>
      <c r="K162" s="322">
        <f t="shared" ref="K162:M163" si="91">K163</f>
        <v>0</v>
      </c>
      <c r="L162" s="322">
        <f t="shared" si="91"/>
        <v>0</v>
      </c>
      <c r="M162" s="129">
        <f t="shared" si="91"/>
        <v>0</v>
      </c>
      <c r="N162" s="1201">
        <f t="shared" si="86"/>
        <v>0</v>
      </c>
      <c r="O162" s="129"/>
      <c r="P162" s="129"/>
      <c r="Q162" s="129"/>
      <c r="R162" s="1201">
        <f t="shared" si="87"/>
        <v>0</v>
      </c>
      <c r="S162" s="306"/>
      <c r="T162" s="235"/>
      <c r="U162" s="322"/>
      <c r="V162" s="1204">
        <f t="shared" si="88"/>
        <v>0</v>
      </c>
      <c r="W162" s="129"/>
      <c r="X162" s="235"/>
      <c r="Y162" s="129"/>
      <c r="Z162" s="1057"/>
      <c r="AA162" s="1058"/>
      <c r="AB162" s="764"/>
      <c r="AC162" s="764"/>
    </row>
    <row r="163" spans="1:29" s="1" customFormat="1" ht="12.75" hidden="1" customHeight="1" x14ac:dyDescent="0.25">
      <c r="A163" s="2088"/>
      <c r="B163" s="1138" t="s">
        <v>8</v>
      </c>
      <c r="C163" s="103">
        <v>963</v>
      </c>
      <c r="D163" s="123" t="s">
        <v>29</v>
      </c>
      <c r="E163" s="82">
        <v>12</v>
      </c>
      <c r="F163" s="138" t="s">
        <v>341</v>
      </c>
      <c r="G163" s="1785">
        <v>910</v>
      </c>
      <c r="H163" s="1660">
        <v>220</v>
      </c>
      <c r="I163" s="1043">
        <f t="shared" si="84"/>
        <v>0</v>
      </c>
      <c r="J163" s="1204">
        <f t="shared" si="85"/>
        <v>0</v>
      </c>
      <c r="K163" s="322">
        <f t="shared" si="91"/>
        <v>0</v>
      </c>
      <c r="L163" s="322">
        <f t="shared" si="91"/>
        <v>0</v>
      </c>
      <c r="M163" s="129">
        <f t="shared" si="91"/>
        <v>0</v>
      </c>
      <c r="N163" s="1201">
        <f t="shared" si="86"/>
        <v>0</v>
      </c>
      <c r="O163" s="129"/>
      <c r="P163" s="129"/>
      <c r="Q163" s="129"/>
      <c r="R163" s="1201">
        <f t="shared" si="87"/>
        <v>0</v>
      </c>
      <c r="S163" s="306"/>
      <c r="T163" s="235"/>
      <c r="U163" s="322"/>
      <c r="V163" s="1204">
        <f t="shared" si="88"/>
        <v>0</v>
      </c>
      <c r="W163" s="129"/>
      <c r="X163" s="235"/>
      <c r="Y163" s="389"/>
      <c r="Z163" s="1057"/>
      <c r="AA163" s="1058"/>
      <c r="AB163" s="764"/>
      <c r="AC163" s="764"/>
    </row>
    <row r="164" spans="1:29" s="1" customFormat="1" ht="13.5" hidden="1" customHeight="1" thickBot="1" x14ac:dyDescent="0.3">
      <c r="A164" s="2088"/>
      <c r="B164" s="1136" t="s">
        <v>12</v>
      </c>
      <c r="C164" s="105">
        <v>963</v>
      </c>
      <c r="D164" s="182" t="s">
        <v>29</v>
      </c>
      <c r="E164" s="87">
        <v>12</v>
      </c>
      <c r="F164" s="138" t="s">
        <v>341</v>
      </c>
      <c r="G164" s="1784">
        <v>910</v>
      </c>
      <c r="H164" s="1659">
        <v>226</v>
      </c>
      <c r="I164" s="1043">
        <f t="shared" si="84"/>
        <v>0</v>
      </c>
      <c r="J164" s="1204">
        <f t="shared" si="85"/>
        <v>0</v>
      </c>
      <c r="K164" s="1208"/>
      <c r="L164" s="1207"/>
      <c r="M164" s="1208"/>
      <c r="N164" s="1201">
        <f t="shared" si="86"/>
        <v>0</v>
      </c>
      <c r="O164" s="389"/>
      <c r="P164" s="389"/>
      <c r="Q164" s="1208"/>
      <c r="R164" s="1201">
        <f t="shared" si="87"/>
        <v>0</v>
      </c>
      <c r="S164" s="1247"/>
      <c r="T164" s="1245"/>
      <c r="U164" s="1248"/>
      <c r="V164" s="1204">
        <f t="shared" si="88"/>
        <v>0</v>
      </c>
      <c r="W164" s="389"/>
      <c r="X164" s="1245"/>
      <c r="Y164" s="1208"/>
      <c r="Z164" s="1057"/>
      <c r="AA164" s="1058"/>
      <c r="AB164" s="764"/>
      <c r="AC164" s="764"/>
    </row>
    <row r="165" spans="1:29" s="1" customFormat="1" ht="13.5" customHeight="1" x14ac:dyDescent="0.25">
      <c r="A165" s="2088"/>
      <c r="B165" s="1136" t="s">
        <v>279</v>
      </c>
      <c r="C165" s="1042">
        <v>963</v>
      </c>
      <c r="D165" s="182" t="s">
        <v>29</v>
      </c>
      <c r="E165" s="152" t="s">
        <v>26</v>
      </c>
      <c r="F165" s="138" t="s">
        <v>391</v>
      </c>
      <c r="G165" s="1752" t="s">
        <v>221</v>
      </c>
      <c r="H165" s="1661">
        <v>226</v>
      </c>
      <c r="I165" s="1043">
        <f t="shared" si="84"/>
        <v>0</v>
      </c>
      <c r="J165" s="1204"/>
      <c r="K165" s="1192"/>
      <c r="L165" s="406"/>
      <c r="M165" s="1192"/>
      <c r="N165" s="1201"/>
      <c r="O165" s="1192"/>
      <c r="P165" s="1192"/>
      <c r="Q165" s="1192"/>
      <c r="R165" s="1201"/>
      <c r="S165" s="466"/>
      <c r="T165" s="406"/>
      <c r="U165" s="429"/>
      <c r="V165" s="1204">
        <f t="shared" si="88"/>
        <v>0</v>
      </c>
      <c r="W165" s="1192"/>
      <c r="X165" s="406"/>
      <c r="Y165" s="1192"/>
      <c r="Z165" s="1057"/>
      <c r="AA165" s="1058"/>
      <c r="AB165" s="764"/>
      <c r="AC165" s="764"/>
    </row>
    <row r="166" spans="1:29" s="1" customFormat="1" ht="12.75" customHeight="1" x14ac:dyDescent="0.25">
      <c r="A166" s="2088"/>
      <c r="B166" s="519" t="s">
        <v>14</v>
      </c>
      <c r="C166" s="191">
        <v>963</v>
      </c>
      <c r="D166" s="123" t="s">
        <v>29</v>
      </c>
      <c r="E166" s="124" t="s">
        <v>26</v>
      </c>
      <c r="F166" s="75" t="s">
        <v>391</v>
      </c>
      <c r="G166" s="1786">
        <v>244</v>
      </c>
      <c r="H166" s="1662">
        <v>300</v>
      </c>
      <c r="I166" s="1043">
        <f>I167</f>
        <v>0</v>
      </c>
      <c r="J166" s="1334">
        <f t="shared" si="85"/>
        <v>0</v>
      </c>
      <c r="K166" s="367"/>
      <c r="L166" s="1237"/>
      <c r="M166" s="367"/>
      <c r="N166" s="1224">
        <f t="shared" si="86"/>
        <v>0</v>
      </c>
      <c r="O166" s="367"/>
      <c r="P166" s="367"/>
      <c r="Q166" s="367"/>
      <c r="R166" s="1224">
        <f t="shared" si="87"/>
        <v>0</v>
      </c>
      <c r="S166" s="1335"/>
      <c r="T166" s="1237"/>
      <c r="U166" s="1195"/>
      <c r="V166" s="1225">
        <f>V167</f>
        <v>0</v>
      </c>
      <c r="W166" s="367"/>
      <c r="X166" s="1237">
        <f>X167</f>
        <v>0</v>
      </c>
      <c r="Y166" s="367"/>
      <c r="Z166" s="1229"/>
      <c r="AA166" s="1230"/>
      <c r="AB166" s="764"/>
      <c r="AC166" s="764"/>
    </row>
    <row r="167" spans="1:29" s="1" customFormat="1" ht="26.25" customHeight="1" thickBot="1" x14ac:dyDescent="0.3">
      <c r="A167" s="2089"/>
      <c r="B167" s="1140" t="s">
        <v>17</v>
      </c>
      <c r="C167" s="716">
        <v>964</v>
      </c>
      <c r="D167" s="719" t="s">
        <v>29</v>
      </c>
      <c r="E167" s="720" t="s">
        <v>26</v>
      </c>
      <c r="F167" s="138" t="s">
        <v>391</v>
      </c>
      <c r="G167" s="1787">
        <v>244</v>
      </c>
      <c r="H167" s="1663">
        <v>340</v>
      </c>
      <c r="I167" s="1307">
        <f>J167+N167+R167+V167</f>
        <v>0</v>
      </c>
      <c r="J167" s="1308"/>
      <c r="K167" s="375"/>
      <c r="L167" s="467"/>
      <c r="M167" s="375"/>
      <c r="N167" s="1336"/>
      <c r="O167" s="375"/>
      <c r="P167" s="375"/>
      <c r="Q167" s="375"/>
      <c r="R167" s="1337"/>
      <c r="S167" s="377"/>
      <c r="T167" s="467"/>
      <c r="U167" s="376"/>
      <c r="V167" s="1338">
        <f>W167+X167+Y167</f>
        <v>0</v>
      </c>
      <c r="W167" s="375"/>
      <c r="X167" s="467"/>
      <c r="Y167" s="375"/>
      <c r="Z167" s="1061"/>
      <c r="AA167" s="1062"/>
      <c r="AB167" s="764"/>
      <c r="AC167" s="764"/>
    </row>
    <row r="168" spans="1:29" s="1" customFormat="1" ht="2.25" customHeight="1" thickBot="1" x14ac:dyDescent="0.3">
      <c r="A168" s="183"/>
      <c r="B168" s="121"/>
      <c r="C168" s="122"/>
      <c r="D168" s="184"/>
      <c r="E168" s="185"/>
      <c r="F168" s="185"/>
      <c r="G168" s="185"/>
      <c r="H168" s="845"/>
      <c r="I168" s="428"/>
      <c r="J168" s="431"/>
      <c r="K168" s="428"/>
      <c r="L168" s="1854"/>
      <c r="M168" s="1855"/>
      <c r="N168" s="430"/>
      <c r="O168" s="428"/>
      <c r="P168" s="428"/>
      <c r="Q168" s="1074"/>
      <c r="R168" s="1020"/>
      <c r="S168" s="1074"/>
      <c r="T168" s="1075"/>
      <c r="U168" s="1076"/>
      <c r="V168" s="649"/>
      <c r="W168" s="1077"/>
      <c r="X168" s="1074"/>
      <c r="Y168" s="1077"/>
      <c r="Z168" s="985"/>
      <c r="AA168" s="988"/>
      <c r="AB168" s="764"/>
      <c r="AC168" s="764"/>
    </row>
    <row r="169" spans="1:29" s="1" customFormat="1" ht="18" customHeight="1" thickBot="1" x14ac:dyDescent="0.3">
      <c r="A169" s="561" t="s">
        <v>34</v>
      </c>
      <c r="B169" s="585" t="s">
        <v>35</v>
      </c>
      <c r="C169" s="586">
        <v>963</v>
      </c>
      <c r="D169" s="587" t="s">
        <v>36</v>
      </c>
      <c r="E169" s="588" t="s">
        <v>25</v>
      </c>
      <c r="F169" s="588" t="s">
        <v>380</v>
      </c>
      <c r="G169" s="1788" t="s">
        <v>28</v>
      </c>
      <c r="H169" s="844" t="s">
        <v>28</v>
      </c>
      <c r="I169" s="589">
        <f t="shared" ref="I169:AA169" si="92">I199+I170</f>
        <v>1511488</v>
      </c>
      <c r="J169" s="589">
        <f t="shared" si="92"/>
        <v>200870.91999999998</v>
      </c>
      <c r="K169" s="589">
        <f t="shared" si="92"/>
        <v>121439.18</v>
      </c>
      <c r="L169" s="589">
        <f t="shared" si="92"/>
        <v>56201.84</v>
      </c>
      <c r="M169" s="589">
        <f t="shared" si="92"/>
        <v>23229.9</v>
      </c>
      <c r="N169" s="589">
        <f t="shared" si="92"/>
        <v>367328.88</v>
      </c>
      <c r="O169" s="589">
        <f t="shared" si="92"/>
        <v>209501.11</v>
      </c>
      <c r="P169" s="589">
        <f t="shared" si="92"/>
        <v>95338.89</v>
      </c>
      <c r="Q169" s="589">
        <f t="shared" si="92"/>
        <v>62488.88</v>
      </c>
      <c r="R169" s="589">
        <f t="shared" si="92"/>
        <v>795381.64</v>
      </c>
      <c r="S169" s="589">
        <f t="shared" si="92"/>
        <v>290284.09999999998</v>
      </c>
      <c r="T169" s="589">
        <f t="shared" si="92"/>
        <v>80193.100000000006</v>
      </c>
      <c r="U169" s="589">
        <f t="shared" si="92"/>
        <v>424904.44</v>
      </c>
      <c r="V169" s="589">
        <f t="shared" si="92"/>
        <v>147906.56</v>
      </c>
      <c r="W169" s="589">
        <f t="shared" si="92"/>
        <v>75948.33</v>
      </c>
      <c r="X169" s="589">
        <f t="shared" si="92"/>
        <v>1297.75</v>
      </c>
      <c r="Y169" s="589">
        <f t="shared" si="92"/>
        <v>70660.48000000001</v>
      </c>
      <c r="Z169" s="589">
        <f t="shared" si="92"/>
        <v>0</v>
      </c>
      <c r="AA169" s="589">
        <f t="shared" si="92"/>
        <v>0</v>
      </c>
      <c r="AB169" s="764"/>
      <c r="AC169" s="764"/>
    </row>
    <row r="170" spans="1:29" s="1" customFormat="1" ht="18.75" customHeight="1" thickBot="1" x14ac:dyDescent="0.3">
      <c r="A170" s="2093" t="s">
        <v>37</v>
      </c>
      <c r="B170" s="358" t="s">
        <v>379</v>
      </c>
      <c r="C170" s="825">
        <v>963</v>
      </c>
      <c r="D170" s="826" t="s">
        <v>36</v>
      </c>
      <c r="E170" s="827" t="s">
        <v>32</v>
      </c>
      <c r="F170" s="827" t="s">
        <v>380</v>
      </c>
      <c r="G170" s="1755" t="s">
        <v>28</v>
      </c>
      <c r="H170" s="844" t="s">
        <v>28</v>
      </c>
      <c r="I170" s="828">
        <f t="shared" ref="I170:Y170" si="93">I172+I193</f>
        <v>72389</v>
      </c>
      <c r="J170" s="534">
        <f t="shared" si="93"/>
        <v>1515.9</v>
      </c>
      <c r="K170" s="534">
        <f t="shared" si="93"/>
        <v>0</v>
      </c>
      <c r="L170" s="534">
        <f t="shared" si="93"/>
        <v>0</v>
      </c>
      <c r="M170" s="534">
        <f t="shared" si="93"/>
        <v>1515.9</v>
      </c>
      <c r="N170" s="534">
        <f t="shared" si="93"/>
        <v>18100</v>
      </c>
      <c r="O170" s="534">
        <f t="shared" si="93"/>
        <v>0</v>
      </c>
      <c r="P170" s="534">
        <f t="shared" si="93"/>
        <v>0</v>
      </c>
      <c r="Q170" s="534">
        <f t="shared" si="93"/>
        <v>18100</v>
      </c>
      <c r="R170" s="534">
        <f t="shared" si="93"/>
        <v>34684.1</v>
      </c>
      <c r="S170" s="534">
        <f t="shared" si="93"/>
        <v>16584.099999999999</v>
      </c>
      <c r="T170" s="534">
        <f t="shared" si="93"/>
        <v>0</v>
      </c>
      <c r="U170" s="534">
        <f t="shared" si="93"/>
        <v>18100</v>
      </c>
      <c r="V170" s="534">
        <f t="shared" si="93"/>
        <v>18089</v>
      </c>
      <c r="W170" s="534">
        <f t="shared" si="93"/>
        <v>0</v>
      </c>
      <c r="X170" s="534">
        <f t="shared" si="93"/>
        <v>0</v>
      </c>
      <c r="Y170" s="534">
        <f t="shared" si="93"/>
        <v>18089</v>
      </c>
      <c r="Z170" s="1073">
        <f>Z172</f>
        <v>0</v>
      </c>
      <c r="AA170" s="1073">
        <f>AA172</f>
        <v>0</v>
      </c>
      <c r="AB170" s="764"/>
      <c r="AC170" s="764"/>
    </row>
    <row r="171" spans="1:29" s="1" customFormat="1" ht="30.75" hidden="1" customHeight="1" thickBot="1" x14ac:dyDescent="0.3">
      <c r="A171" s="2088"/>
      <c r="B171" s="338"/>
      <c r="C171" s="1022">
        <v>963</v>
      </c>
      <c r="D171" s="74" t="s">
        <v>36</v>
      </c>
      <c r="E171" s="75" t="s">
        <v>32</v>
      </c>
      <c r="F171" s="75" t="s">
        <v>27</v>
      </c>
      <c r="G171" s="1755" t="s">
        <v>28</v>
      </c>
      <c r="H171" s="844" t="s">
        <v>28</v>
      </c>
      <c r="I171" s="1049"/>
      <c r="J171" s="1047"/>
      <c r="K171" s="420"/>
      <c r="L171" s="421"/>
      <c r="M171" s="420"/>
      <c r="N171" s="1048"/>
      <c r="O171" s="420"/>
      <c r="P171" s="420"/>
      <c r="Q171" s="420"/>
      <c r="R171" s="863">
        <f>R172+R173+R176</f>
        <v>0</v>
      </c>
      <c r="S171" s="466">
        <f>S172+S173+S176</f>
        <v>0</v>
      </c>
      <c r="T171" s="406">
        <f>T172+T173+T176</f>
        <v>0</v>
      </c>
      <c r="U171" s="429">
        <f>U172+U173+U176</f>
        <v>0</v>
      </c>
      <c r="V171" s="707"/>
      <c r="W171" s="420"/>
      <c r="X171" s="421"/>
      <c r="Y171" s="420"/>
      <c r="Z171" s="982"/>
      <c r="AA171" s="622"/>
      <c r="AB171" s="764"/>
      <c r="AC171" s="764"/>
    </row>
    <row r="172" spans="1:29" s="1" customFormat="1" ht="76.5" hidden="1" customHeight="1" x14ac:dyDescent="0.25">
      <c r="A172" s="2088"/>
      <c r="B172" s="46" t="s">
        <v>321</v>
      </c>
      <c r="C172" s="69">
        <v>963</v>
      </c>
      <c r="D172" s="74" t="s">
        <v>36</v>
      </c>
      <c r="E172" s="75" t="s">
        <v>32</v>
      </c>
      <c r="F172" s="75" t="s">
        <v>320</v>
      </c>
      <c r="G172" s="1755" t="s">
        <v>28</v>
      </c>
      <c r="H172" s="844" t="s">
        <v>28</v>
      </c>
      <c r="I172" s="1069">
        <f>I173</f>
        <v>0</v>
      </c>
      <c r="J172" s="1272">
        <f t="shared" ref="J172:AA172" si="94">J173</f>
        <v>0</v>
      </c>
      <c r="K172" s="1419">
        <f t="shared" si="94"/>
        <v>0</v>
      </c>
      <c r="L172" s="1419">
        <f t="shared" si="94"/>
        <v>0</v>
      </c>
      <c r="M172" s="1419">
        <f t="shared" si="94"/>
        <v>0</v>
      </c>
      <c r="N172" s="1272">
        <f t="shared" si="94"/>
        <v>0</v>
      </c>
      <c r="O172" s="1419">
        <f t="shared" si="94"/>
        <v>0</v>
      </c>
      <c r="P172" s="1419">
        <f t="shared" si="94"/>
        <v>0</v>
      </c>
      <c r="Q172" s="1419">
        <f t="shared" si="94"/>
        <v>0</v>
      </c>
      <c r="R172" s="1272">
        <f t="shared" si="94"/>
        <v>0</v>
      </c>
      <c r="S172" s="1419">
        <f t="shared" si="94"/>
        <v>0</v>
      </c>
      <c r="T172" s="1419">
        <f t="shared" si="94"/>
        <v>0</v>
      </c>
      <c r="U172" s="1419">
        <f t="shared" si="94"/>
        <v>0</v>
      </c>
      <c r="V172" s="1069">
        <f t="shared" si="94"/>
        <v>0</v>
      </c>
      <c r="W172" s="994">
        <f t="shared" si="94"/>
        <v>0</v>
      </c>
      <c r="X172" s="994">
        <f t="shared" si="94"/>
        <v>0</v>
      </c>
      <c r="Y172" s="994">
        <f t="shared" si="94"/>
        <v>0</v>
      </c>
      <c r="Z172" s="1102">
        <f t="shared" si="94"/>
        <v>0</v>
      </c>
      <c r="AA172" s="1102">
        <f t="shared" si="94"/>
        <v>0</v>
      </c>
      <c r="AB172" s="764"/>
      <c r="AC172" s="764"/>
    </row>
    <row r="173" spans="1:29" s="1" customFormat="1" ht="54" hidden="1" customHeight="1" x14ac:dyDescent="0.25">
      <c r="A173" s="2088"/>
      <c r="B173" s="519" t="s">
        <v>270</v>
      </c>
      <c r="C173" s="73">
        <v>963</v>
      </c>
      <c r="D173" s="74" t="s">
        <v>36</v>
      </c>
      <c r="E173" s="75" t="s">
        <v>32</v>
      </c>
      <c r="F173" s="75" t="s">
        <v>320</v>
      </c>
      <c r="G173" s="1755" t="s">
        <v>28</v>
      </c>
      <c r="H173" s="844" t="s">
        <v>28</v>
      </c>
      <c r="I173" s="1069">
        <f>I174</f>
        <v>0</v>
      </c>
      <c r="J173" s="1272">
        <f t="shared" ref="J173:AA173" si="95">J174</f>
        <v>0</v>
      </c>
      <c r="K173" s="1419">
        <f t="shared" si="95"/>
        <v>0</v>
      </c>
      <c r="L173" s="1419">
        <f t="shared" si="95"/>
        <v>0</v>
      </c>
      <c r="M173" s="1419">
        <f t="shared" si="95"/>
        <v>0</v>
      </c>
      <c r="N173" s="1272">
        <f t="shared" si="95"/>
        <v>0</v>
      </c>
      <c r="O173" s="1419">
        <f t="shared" si="95"/>
        <v>0</v>
      </c>
      <c r="P173" s="1419">
        <f t="shared" si="95"/>
        <v>0</v>
      </c>
      <c r="Q173" s="1419">
        <f t="shared" si="95"/>
        <v>0</v>
      </c>
      <c r="R173" s="1272">
        <f t="shared" si="95"/>
        <v>0</v>
      </c>
      <c r="S173" s="1419">
        <f t="shared" si="95"/>
        <v>0</v>
      </c>
      <c r="T173" s="1419">
        <f t="shared" si="95"/>
        <v>0</v>
      </c>
      <c r="U173" s="1419">
        <f t="shared" si="95"/>
        <v>0</v>
      </c>
      <c r="V173" s="1069">
        <f t="shared" si="95"/>
        <v>0</v>
      </c>
      <c r="W173" s="994">
        <f t="shared" si="95"/>
        <v>0</v>
      </c>
      <c r="X173" s="994">
        <f t="shared" si="95"/>
        <v>0</v>
      </c>
      <c r="Y173" s="994">
        <f t="shared" si="95"/>
        <v>0</v>
      </c>
      <c r="Z173" s="1102">
        <f t="shared" si="95"/>
        <v>0</v>
      </c>
      <c r="AA173" s="1102">
        <f t="shared" si="95"/>
        <v>0</v>
      </c>
      <c r="AB173" s="764"/>
      <c r="AC173" s="764"/>
    </row>
    <row r="174" spans="1:29" s="1" customFormat="1" ht="30.75" hidden="1" customHeight="1" x14ac:dyDescent="0.25">
      <c r="A174" s="2088"/>
      <c r="B174" s="46" t="s">
        <v>51</v>
      </c>
      <c r="C174" s="73">
        <v>963</v>
      </c>
      <c r="D174" s="74" t="s">
        <v>36</v>
      </c>
      <c r="E174" s="75" t="s">
        <v>32</v>
      </c>
      <c r="F174" s="75" t="s">
        <v>320</v>
      </c>
      <c r="G174" s="1755" t="s">
        <v>28</v>
      </c>
      <c r="H174" s="844" t="s">
        <v>28</v>
      </c>
      <c r="I174" s="1069">
        <f>I175</f>
        <v>0</v>
      </c>
      <c r="J174" s="1272">
        <f t="shared" ref="J174:AA174" si="96">J175</f>
        <v>0</v>
      </c>
      <c r="K174" s="1419">
        <f t="shared" si="96"/>
        <v>0</v>
      </c>
      <c r="L174" s="1419">
        <f t="shared" si="96"/>
        <v>0</v>
      </c>
      <c r="M174" s="1419">
        <f t="shared" si="96"/>
        <v>0</v>
      </c>
      <c r="N174" s="1272">
        <f t="shared" si="96"/>
        <v>0</v>
      </c>
      <c r="O174" s="1419">
        <f t="shared" si="96"/>
        <v>0</v>
      </c>
      <c r="P174" s="1419">
        <f t="shared" si="96"/>
        <v>0</v>
      </c>
      <c r="Q174" s="1419">
        <f t="shared" si="96"/>
        <v>0</v>
      </c>
      <c r="R174" s="1272">
        <f t="shared" si="96"/>
        <v>0</v>
      </c>
      <c r="S174" s="1419">
        <f t="shared" si="96"/>
        <v>0</v>
      </c>
      <c r="T174" s="1419">
        <f t="shared" si="96"/>
        <v>0</v>
      </c>
      <c r="U174" s="1419">
        <f t="shared" si="96"/>
        <v>0</v>
      </c>
      <c r="V174" s="1069">
        <f t="shared" si="96"/>
        <v>0</v>
      </c>
      <c r="W174" s="994">
        <f t="shared" si="96"/>
        <v>0</v>
      </c>
      <c r="X174" s="994">
        <f t="shared" si="96"/>
        <v>0</v>
      </c>
      <c r="Y174" s="994">
        <f t="shared" si="96"/>
        <v>0</v>
      </c>
      <c r="Z174" s="1102">
        <f t="shared" si="96"/>
        <v>0</v>
      </c>
      <c r="AA174" s="1102">
        <f t="shared" si="96"/>
        <v>0</v>
      </c>
      <c r="AB174" s="764"/>
      <c r="AC174" s="764"/>
    </row>
    <row r="175" spans="1:29" s="1" customFormat="1" ht="30.75" hidden="1" customHeight="1" x14ac:dyDescent="0.25">
      <c r="A175" s="2088"/>
      <c r="B175" s="1046" t="s">
        <v>277</v>
      </c>
      <c r="C175" s="73">
        <v>963</v>
      </c>
      <c r="D175" s="74" t="s">
        <v>36</v>
      </c>
      <c r="E175" s="75" t="s">
        <v>32</v>
      </c>
      <c r="F175" s="75" t="s">
        <v>320</v>
      </c>
      <c r="G175" s="1755" t="s">
        <v>28</v>
      </c>
      <c r="H175" s="844" t="s">
        <v>28</v>
      </c>
      <c r="I175" s="1043">
        <f>I176</f>
        <v>0</v>
      </c>
      <c r="J175" s="424">
        <f t="shared" ref="J175:AA175" si="97">J176</f>
        <v>0</v>
      </c>
      <c r="K175" s="413">
        <f t="shared" si="97"/>
        <v>0</v>
      </c>
      <c r="L175" s="413">
        <f t="shared" si="97"/>
        <v>0</v>
      </c>
      <c r="M175" s="413">
        <f t="shared" si="97"/>
        <v>0</v>
      </c>
      <c r="N175" s="424">
        <f t="shared" si="97"/>
        <v>0</v>
      </c>
      <c r="O175" s="413">
        <f t="shared" si="97"/>
        <v>0</v>
      </c>
      <c r="P175" s="413">
        <f t="shared" si="97"/>
        <v>0</v>
      </c>
      <c r="Q175" s="413">
        <f t="shared" si="97"/>
        <v>0</v>
      </c>
      <c r="R175" s="424">
        <f t="shared" si="97"/>
        <v>0</v>
      </c>
      <c r="S175" s="413">
        <f t="shared" si="97"/>
        <v>0</v>
      </c>
      <c r="T175" s="413">
        <f t="shared" si="97"/>
        <v>0</v>
      </c>
      <c r="U175" s="413">
        <f t="shared" si="97"/>
        <v>0</v>
      </c>
      <c r="V175" s="1043">
        <f t="shared" si="97"/>
        <v>0</v>
      </c>
      <c r="W175" s="929">
        <f t="shared" si="97"/>
        <v>0</v>
      </c>
      <c r="X175" s="929">
        <f t="shared" si="97"/>
        <v>0</v>
      </c>
      <c r="Y175" s="929">
        <f t="shared" si="97"/>
        <v>0</v>
      </c>
      <c r="Z175" s="1088">
        <f t="shared" si="97"/>
        <v>0</v>
      </c>
      <c r="AA175" s="1088">
        <f t="shared" si="97"/>
        <v>0</v>
      </c>
      <c r="AB175" s="764"/>
      <c r="AC175" s="764"/>
    </row>
    <row r="176" spans="1:29" s="1" customFormat="1" ht="30.75" hidden="1" customHeight="1" thickBot="1" x14ac:dyDescent="0.3">
      <c r="A176" s="2088"/>
      <c r="B176" s="1021" t="s">
        <v>279</v>
      </c>
      <c r="C176" s="1023">
        <v>963</v>
      </c>
      <c r="D176" s="182" t="s">
        <v>36</v>
      </c>
      <c r="E176" s="152" t="s">
        <v>32</v>
      </c>
      <c r="F176" s="152" t="s">
        <v>320</v>
      </c>
      <c r="G176" s="1755" t="s">
        <v>28</v>
      </c>
      <c r="H176" s="844" t="s">
        <v>28</v>
      </c>
      <c r="I176" s="1049">
        <f>J176+N176+R176+V176</f>
        <v>0</v>
      </c>
      <c r="J176" s="1047"/>
      <c r="K176" s="420"/>
      <c r="L176" s="421"/>
      <c r="M176" s="420"/>
      <c r="N176" s="1048"/>
      <c r="O176" s="420"/>
      <c r="P176" s="420"/>
      <c r="Q176" s="420"/>
      <c r="R176" s="863">
        <f>S176+T176+U176</f>
        <v>0</v>
      </c>
      <c r="S176" s="466"/>
      <c r="T176" s="406"/>
      <c r="U176" s="429"/>
      <c r="V176" s="707">
        <f>W176+X176+Y176</f>
        <v>0</v>
      </c>
      <c r="W176" s="367"/>
      <c r="X176" s="421"/>
      <c r="Y176" s="420"/>
      <c r="Z176" s="1059"/>
      <c r="AA176" s="1060"/>
      <c r="AB176" s="764"/>
      <c r="AC176" s="764"/>
    </row>
    <row r="177" spans="1:29" ht="30.75" hidden="1" customHeight="1" thickBot="1" x14ac:dyDescent="0.3">
      <c r="A177" s="2088"/>
      <c r="B177" s="358" t="s">
        <v>98</v>
      </c>
      <c r="C177" s="829">
        <v>963</v>
      </c>
      <c r="D177" s="826" t="s">
        <v>36</v>
      </c>
      <c r="E177" s="827" t="s">
        <v>33</v>
      </c>
      <c r="F177" s="827" t="s">
        <v>27</v>
      </c>
      <c r="G177" s="1755" t="s">
        <v>28</v>
      </c>
      <c r="H177" s="844" t="s">
        <v>28</v>
      </c>
      <c r="I177" s="828">
        <f>I179</f>
        <v>0</v>
      </c>
      <c r="J177" s="431">
        <f>J179</f>
        <v>0</v>
      </c>
      <c r="K177" s="430"/>
      <c r="L177" s="431"/>
      <c r="M177" s="430"/>
      <c r="N177" s="430">
        <f>N179</f>
        <v>0</v>
      </c>
      <c r="O177" s="386"/>
      <c r="P177" s="386"/>
      <c r="Q177" s="430"/>
      <c r="R177" s="433">
        <f>R179</f>
        <v>0</v>
      </c>
      <c r="S177" s="433"/>
      <c r="T177" s="431"/>
      <c r="U177" s="432"/>
      <c r="V177" s="432">
        <f>V179</f>
        <v>0</v>
      </c>
      <c r="W177" s="430"/>
      <c r="X177" s="431"/>
      <c r="Y177" s="430"/>
      <c r="Z177" s="982"/>
      <c r="AA177" s="622"/>
      <c r="AB177" s="764"/>
      <c r="AC177" s="764"/>
    </row>
    <row r="178" spans="1:29" ht="73.5" hidden="1" customHeight="1" thickBot="1" x14ac:dyDescent="0.3">
      <c r="A178" s="2088"/>
      <c r="B178" s="590" t="s">
        <v>100</v>
      </c>
      <c r="C178" s="102"/>
      <c r="D178" s="74" t="s">
        <v>36</v>
      </c>
      <c r="E178" s="75" t="s">
        <v>33</v>
      </c>
      <c r="F178" s="75" t="s">
        <v>99</v>
      </c>
      <c r="G178" s="1755" t="s">
        <v>28</v>
      </c>
      <c r="H178" s="844" t="s">
        <v>28</v>
      </c>
      <c r="I178" s="830"/>
      <c r="J178" s="382"/>
      <c r="K178" s="381"/>
      <c r="L178" s="382"/>
      <c r="M178" s="381"/>
      <c r="N178" s="381"/>
      <c r="O178" s="413"/>
      <c r="P178" s="413"/>
      <c r="Q178" s="381"/>
      <c r="R178" s="384"/>
      <c r="S178" s="384"/>
      <c r="T178" s="382"/>
      <c r="U178" s="383"/>
      <c r="V178" s="383"/>
      <c r="W178" s="381"/>
      <c r="X178" s="382"/>
      <c r="Y178" s="381"/>
      <c r="Z178" s="981"/>
      <c r="AA178" s="621"/>
      <c r="AB178" s="764"/>
      <c r="AC178" s="764"/>
    </row>
    <row r="179" spans="1:29" ht="44.25" hidden="1" customHeight="1" x14ac:dyDescent="0.25">
      <c r="A179" s="2088"/>
      <c r="B179" s="591" t="s">
        <v>117</v>
      </c>
      <c r="C179" s="592">
        <v>963</v>
      </c>
      <c r="D179" s="189" t="s">
        <v>36</v>
      </c>
      <c r="E179" s="190" t="s">
        <v>33</v>
      </c>
      <c r="F179" s="190" t="s">
        <v>118</v>
      </c>
      <c r="G179" s="1755" t="s">
        <v>28</v>
      </c>
      <c r="H179" s="844" t="s">
        <v>28</v>
      </c>
      <c r="I179" s="831">
        <f t="shared" ref="I179:J181" si="98">I180</f>
        <v>0</v>
      </c>
      <c r="J179" s="434">
        <f t="shared" si="98"/>
        <v>0</v>
      </c>
      <c r="K179" s="294"/>
      <c r="L179" s="434"/>
      <c r="M179" s="294"/>
      <c r="N179" s="294">
        <f>N180</f>
        <v>0</v>
      </c>
      <c r="O179" s="424"/>
      <c r="P179" s="424"/>
      <c r="Q179" s="294"/>
      <c r="R179" s="436">
        <f>R180</f>
        <v>0</v>
      </c>
      <c r="S179" s="436"/>
      <c r="T179" s="434"/>
      <c r="U179" s="435"/>
      <c r="V179" s="435">
        <f>V180</f>
        <v>0</v>
      </c>
      <c r="W179" s="294"/>
      <c r="X179" s="434"/>
      <c r="Y179" s="294"/>
      <c r="Z179" s="981"/>
      <c r="AA179" s="621"/>
      <c r="AB179" s="764"/>
      <c r="AC179" s="764"/>
    </row>
    <row r="180" spans="1:29" ht="30.75" hidden="1" customHeight="1" x14ac:dyDescent="0.25">
      <c r="A180" s="2088"/>
      <c r="B180" s="46" t="s">
        <v>84</v>
      </c>
      <c r="C180" s="191">
        <v>963</v>
      </c>
      <c r="D180" s="123" t="s">
        <v>36</v>
      </c>
      <c r="E180" s="124" t="s">
        <v>33</v>
      </c>
      <c r="F180" s="124" t="s">
        <v>118</v>
      </c>
      <c r="G180" s="1755" t="s">
        <v>28</v>
      </c>
      <c r="H180" s="844" t="s">
        <v>28</v>
      </c>
      <c r="I180" s="832">
        <f t="shared" si="98"/>
        <v>0</v>
      </c>
      <c r="J180" s="368">
        <f t="shared" si="98"/>
        <v>0</v>
      </c>
      <c r="K180" s="437"/>
      <c r="L180" s="438"/>
      <c r="M180" s="437"/>
      <c r="N180" s="413">
        <f>N181</f>
        <v>0</v>
      </c>
      <c r="O180" s="437"/>
      <c r="P180" s="437"/>
      <c r="Q180" s="437"/>
      <c r="R180" s="911">
        <f>R181</f>
        <v>0</v>
      </c>
      <c r="S180" s="440"/>
      <c r="T180" s="438"/>
      <c r="U180" s="439"/>
      <c r="V180" s="369">
        <f>V181</f>
        <v>0</v>
      </c>
      <c r="W180" s="437"/>
      <c r="X180" s="438"/>
      <c r="Y180" s="437"/>
      <c r="Z180" s="981"/>
      <c r="AA180" s="621"/>
      <c r="AB180" s="764"/>
      <c r="AC180" s="764"/>
    </row>
    <row r="181" spans="1:29" ht="30.75" hidden="1" customHeight="1" x14ac:dyDescent="0.25">
      <c r="A181" s="2088"/>
      <c r="B181" s="79" t="s">
        <v>14</v>
      </c>
      <c r="C181" s="179">
        <v>963</v>
      </c>
      <c r="D181" s="123" t="s">
        <v>36</v>
      </c>
      <c r="E181" s="124" t="s">
        <v>33</v>
      </c>
      <c r="F181" s="485">
        <v>3400702</v>
      </c>
      <c r="G181" s="1755" t="s">
        <v>28</v>
      </c>
      <c r="H181" s="844" t="s">
        <v>28</v>
      </c>
      <c r="I181" s="832">
        <f t="shared" si="98"/>
        <v>0</v>
      </c>
      <c r="J181" s="368">
        <f t="shared" si="98"/>
        <v>0</v>
      </c>
      <c r="K181" s="437"/>
      <c r="L181" s="438"/>
      <c r="M181" s="437"/>
      <c r="N181" s="413">
        <f>N182</f>
        <v>0</v>
      </c>
      <c r="O181" s="437"/>
      <c r="P181" s="437"/>
      <c r="Q181" s="437"/>
      <c r="R181" s="911">
        <f>R182</f>
        <v>0</v>
      </c>
      <c r="S181" s="440"/>
      <c r="T181" s="438"/>
      <c r="U181" s="439"/>
      <c r="V181" s="369">
        <f>V182</f>
        <v>0</v>
      </c>
      <c r="W181" s="437"/>
      <c r="X181" s="438"/>
      <c r="Y181" s="437"/>
      <c r="Z181" s="981"/>
      <c r="AA181" s="621"/>
      <c r="AB181" s="764"/>
      <c r="AC181" s="764"/>
    </row>
    <row r="182" spans="1:29" ht="30.75" hidden="1" customHeight="1" thickBot="1" x14ac:dyDescent="0.3">
      <c r="A182" s="2088"/>
      <c r="B182" s="49" t="s">
        <v>15</v>
      </c>
      <c r="C182" s="192">
        <v>963</v>
      </c>
      <c r="D182" s="719" t="s">
        <v>36</v>
      </c>
      <c r="E182" s="720" t="s">
        <v>33</v>
      </c>
      <c r="F182" s="721">
        <v>3400702</v>
      </c>
      <c r="G182" s="1755" t="s">
        <v>28</v>
      </c>
      <c r="H182" s="844" t="s">
        <v>28</v>
      </c>
      <c r="I182" s="833">
        <f>J182+N182+R182+Y182</f>
        <v>0</v>
      </c>
      <c r="J182" s="593">
        <v>0</v>
      </c>
      <c r="K182" s="442"/>
      <c r="L182" s="443"/>
      <c r="M182" s="442"/>
      <c r="N182" s="441">
        <v>0</v>
      </c>
      <c r="O182" s="528"/>
      <c r="P182" s="528"/>
      <c r="Q182" s="442"/>
      <c r="R182" s="767">
        <v>0</v>
      </c>
      <c r="S182" s="912"/>
      <c r="T182" s="443"/>
      <c r="U182" s="444"/>
      <c r="V182" s="635">
        <v>0</v>
      </c>
      <c r="W182" s="442"/>
      <c r="X182" s="443"/>
      <c r="Y182" s="442"/>
      <c r="Z182" s="986"/>
      <c r="AA182" s="989"/>
      <c r="AB182" s="764"/>
      <c r="AC182" s="764"/>
    </row>
    <row r="183" spans="1:29" ht="30.75" hidden="1" customHeight="1" thickBot="1" x14ac:dyDescent="0.3">
      <c r="A183" s="2088"/>
      <c r="B183" s="813" t="s">
        <v>313</v>
      </c>
      <c r="C183" s="834">
        <v>963</v>
      </c>
      <c r="D183" s="842" t="s">
        <v>36</v>
      </c>
      <c r="E183" s="147" t="s">
        <v>32</v>
      </c>
      <c r="F183" s="850">
        <v>9998200</v>
      </c>
      <c r="G183" s="1755" t="s">
        <v>28</v>
      </c>
      <c r="H183" s="844" t="s">
        <v>28</v>
      </c>
      <c r="I183" s="835"/>
      <c r="J183" s="800"/>
      <c r="K183" s="442"/>
      <c r="L183" s="443"/>
      <c r="M183" s="442"/>
      <c r="N183" s="627"/>
      <c r="O183" s="392"/>
      <c r="P183" s="392"/>
      <c r="Q183" s="442"/>
      <c r="R183" s="801"/>
      <c r="S183" s="912"/>
      <c r="T183" s="443"/>
      <c r="U183" s="444"/>
      <c r="V183" s="663"/>
      <c r="W183" s="442"/>
      <c r="X183" s="443"/>
      <c r="Y183" s="442"/>
      <c r="Z183" s="984"/>
      <c r="AA183" s="987"/>
      <c r="AB183" s="764"/>
      <c r="AC183" s="764"/>
    </row>
    <row r="184" spans="1:29" ht="30.75" hidden="1" customHeight="1" thickBot="1" x14ac:dyDescent="0.3">
      <c r="A184" s="2088"/>
      <c r="B184" s="813" t="s">
        <v>245</v>
      </c>
      <c r="C184" s="834">
        <v>963</v>
      </c>
      <c r="D184" s="842" t="s">
        <v>36</v>
      </c>
      <c r="E184" s="147" t="s">
        <v>32</v>
      </c>
      <c r="F184" s="850">
        <v>9998290</v>
      </c>
      <c r="G184" s="1755" t="s">
        <v>28</v>
      </c>
      <c r="H184" s="844" t="s">
        <v>28</v>
      </c>
      <c r="I184" s="835"/>
      <c r="J184" s="800"/>
      <c r="K184" s="442"/>
      <c r="L184" s="443"/>
      <c r="M184" s="442"/>
      <c r="N184" s="627"/>
      <c r="O184" s="396"/>
      <c r="P184" s="396"/>
      <c r="Q184" s="442"/>
      <c r="R184" s="801"/>
      <c r="S184" s="912"/>
      <c r="T184" s="443"/>
      <c r="U184" s="444"/>
      <c r="V184" s="663"/>
      <c r="W184" s="442"/>
      <c r="X184" s="443"/>
      <c r="Y184" s="442"/>
      <c r="Z184" s="985"/>
      <c r="AA184" s="988"/>
      <c r="AB184" s="764"/>
      <c r="AC184" s="764"/>
    </row>
    <row r="185" spans="1:29" ht="30.75" hidden="1" customHeight="1" thickBot="1" x14ac:dyDescent="0.3">
      <c r="A185" s="2088"/>
      <c r="B185" s="814" t="s">
        <v>314</v>
      </c>
      <c r="C185" s="836">
        <v>963</v>
      </c>
      <c r="D185" s="826" t="s">
        <v>36</v>
      </c>
      <c r="E185" s="827" t="s">
        <v>32</v>
      </c>
      <c r="F185" s="851">
        <v>9998290</v>
      </c>
      <c r="G185" s="1755" t="s">
        <v>28</v>
      </c>
      <c r="H185" s="844" t="s">
        <v>28</v>
      </c>
      <c r="I185" s="837"/>
      <c r="J185" s="816"/>
      <c r="K185" s="817"/>
      <c r="L185" s="818"/>
      <c r="M185" s="817"/>
      <c r="N185" s="1009"/>
      <c r="O185" s="896"/>
      <c r="P185" s="896"/>
      <c r="Q185" s="817"/>
      <c r="R185" s="1016"/>
      <c r="S185" s="913"/>
      <c r="T185" s="818"/>
      <c r="U185" s="819"/>
      <c r="V185" s="820"/>
      <c r="W185" s="817"/>
      <c r="X185" s="818"/>
      <c r="Y185" s="817"/>
      <c r="Z185" s="898"/>
      <c r="AA185" s="896"/>
      <c r="AB185" s="764"/>
      <c r="AC185" s="764"/>
    </row>
    <row r="186" spans="1:29" ht="30.75" hidden="1" customHeight="1" thickBot="1" x14ac:dyDescent="0.3">
      <c r="A186" s="2088"/>
      <c r="B186" s="899" t="s">
        <v>316</v>
      </c>
      <c r="C186" s="133">
        <v>963</v>
      </c>
      <c r="D186" s="842" t="s">
        <v>36</v>
      </c>
      <c r="E186" s="147" t="s">
        <v>32</v>
      </c>
      <c r="F186" s="900">
        <v>9998290</v>
      </c>
      <c r="G186" s="1755" t="s">
        <v>28</v>
      </c>
      <c r="H186" s="844" t="s">
        <v>28</v>
      </c>
      <c r="I186" s="901"/>
      <c r="J186" s="320"/>
      <c r="K186" s="392"/>
      <c r="L186" s="393"/>
      <c r="M186" s="392"/>
      <c r="N186" s="99"/>
      <c r="O186" s="392"/>
      <c r="P186" s="392"/>
      <c r="Q186" s="392"/>
      <c r="R186" s="236"/>
      <c r="S186" s="914"/>
      <c r="T186" s="393"/>
      <c r="U186" s="902"/>
      <c r="V186" s="100"/>
      <c r="W186" s="392"/>
      <c r="X186" s="393"/>
      <c r="Y186" s="392"/>
      <c r="Z186" s="982"/>
      <c r="AA186" s="622"/>
      <c r="AB186" s="764"/>
      <c r="AC186" s="764"/>
    </row>
    <row r="187" spans="1:29" ht="30.75" hidden="1" customHeight="1" x14ac:dyDescent="0.25">
      <c r="A187" s="2088"/>
      <c r="B187" s="824" t="s">
        <v>271</v>
      </c>
      <c r="C187" s="135">
        <v>963</v>
      </c>
      <c r="D187" s="70" t="s">
        <v>36</v>
      </c>
      <c r="E187" s="71" t="s">
        <v>32</v>
      </c>
      <c r="F187" s="852">
        <v>9998290</v>
      </c>
      <c r="G187" s="1755" t="s">
        <v>28</v>
      </c>
      <c r="H187" s="844" t="s">
        <v>28</v>
      </c>
      <c r="I187" s="838"/>
      <c r="J187" s="434"/>
      <c r="K187" s="623"/>
      <c r="L187" s="734"/>
      <c r="M187" s="623"/>
      <c r="N187" s="294"/>
      <c r="O187" s="395"/>
      <c r="P187" s="395"/>
      <c r="Q187" s="623"/>
      <c r="R187" s="436"/>
      <c r="S187" s="733"/>
      <c r="T187" s="734"/>
      <c r="U187" s="732"/>
      <c r="V187" s="435"/>
      <c r="W187" s="623"/>
      <c r="X187" s="734"/>
      <c r="Y187" s="623"/>
      <c r="Z187" s="981"/>
      <c r="AA187" s="621"/>
      <c r="AB187" s="764"/>
      <c r="AC187" s="764"/>
    </row>
    <row r="188" spans="1:29" ht="30.75" hidden="1" customHeight="1" x14ac:dyDescent="0.25">
      <c r="A188" s="2088"/>
      <c r="B188" s="821" t="s">
        <v>51</v>
      </c>
      <c r="C188" s="839">
        <v>963</v>
      </c>
      <c r="D188" s="123" t="s">
        <v>36</v>
      </c>
      <c r="E188" s="124" t="s">
        <v>32</v>
      </c>
      <c r="F188" s="853">
        <v>9998290</v>
      </c>
      <c r="G188" s="1755" t="s">
        <v>28</v>
      </c>
      <c r="H188" s="844" t="s">
        <v>28</v>
      </c>
      <c r="I188" s="840"/>
      <c r="J188" s="822"/>
      <c r="K188" s="395"/>
      <c r="L188" s="823"/>
      <c r="M188" s="395"/>
      <c r="N188" s="295"/>
      <c r="O188" s="437"/>
      <c r="P188" s="437"/>
      <c r="Q188" s="395"/>
      <c r="R188" s="856"/>
      <c r="S188" s="394"/>
      <c r="T188" s="823"/>
      <c r="U188" s="643"/>
      <c r="V188" s="706"/>
      <c r="W188" s="395"/>
      <c r="X188" s="823"/>
      <c r="Y188" s="395"/>
      <c r="Z188" s="981"/>
      <c r="AA188" s="621"/>
      <c r="AB188" s="764"/>
      <c r="AC188" s="764"/>
    </row>
    <row r="189" spans="1:29" ht="30.75" hidden="1" customHeight="1" x14ac:dyDescent="0.25">
      <c r="A189" s="2088"/>
      <c r="B189" s="821" t="s">
        <v>277</v>
      </c>
      <c r="C189" s="839">
        <v>963</v>
      </c>
      <c r="D189" s="123" t="s">
        <v>36</v>
      </c>
      <c r="E189" s="124" t="s">
        <v>32</v>
      </c>
      <c r="F189" s="853">
        <v>9998290</v>
      </c>
      <c r="G189" s="1755" t="s">
        <v>28</v>
      </c>
      <c r="H189" s="844" t="s">
        <v>28</v>
      </c>
      <c r="I189" s="840"/>
      <c r="J189" s="822"/>
      <c r="K189" s="395"/>
      <c r="L189" s="823"/>
      <c r="M189" s="395"/>
      <c r="N189" s="295"/>
      <c r="O189" s="437"/>
      <c r="P189" s="437"/>
      <c r="Q189" s="395"/>
      <c r="R189" s="856"/>
      <c r="S189" s="394"/>
      <c r="T189" s="823"/>
      <c r="U189" s="643"/>
      <c r="V189" s="706"/>
      <c r="W189" s="395"/>
      <c r="X189" s="823"/>
      <c r="Y189" s="395"/>
      <c r="Z189" s="981"/>
      <c r="AA189" s="621"/>
      <c r="AB189" s="764"/>
      <c r="AC189" s="764"/>
    </row>
    <row r="190" spans="1:29" ht="30.75" hidden="1" customHeight="1" thickBot="1" x14ac:dyDescent="0.3">
      <c r="A190" s="2088"/>
      <c r="B190" s="1510" t="s">
        <v>278</v>
      </c>
      <c r="C190" s="1511">
        <v>963</v>
      </c>
      <c r="D190" s="1512" t="s">
        <v>36</v>
      </c>
      <c r="E190" s="522" t="s">
        <v>32</v>
      </c>
      <c r="F190" s="1513">
        <v>9998290</v>
      </c>
      <c r="G190" s="1789" t="s">
        <v>28</v>
      </c>
      <c r="H190" s="1514" t="s">
        <v>28</v>
      </c>
      <c r="I190" s="1515"/>
      <c r="J190" s="1516"/>
      <c r="K190" s="528"/>
      <c r="L190" s="1274"/>
      <c r="M190" s="528"/>
      <c r="N190" s="1272"/>
      <c r="O190" s="528"/>
      <c r="P190" s="528"/>
      <c r="Q190" s="528"/>
      <c r="R190" s="1421"/>
      <c r="S190" s="655"/>
      <c r="T190" s="1274"/>
      <c r="U190" s="652"/>
      <c r="V190" s="1517"/>
      <c r="W190" s="528"/>
      <c r="X190" s="1274"/>
      <c r="Y190" s="528"/>
      <c r="Z190" s="986"/>
      <c r="AA190" s="989"/>
      <c r="AB190" s="764"/>
      <c r="AC190" s="764"/>
    </row>
    <row r="191" spans="1:29" ht="30.75" customHeight="1" thickBot="1" x14ac:dyDescent="0.3">
      <c r="A191" s="2088"/>
      <c r="B191" s="44" t="s">
        <v>313</v>
      </c>
      <c r="C191" s="1518">
        <v>963</v>
      </c>
      <c r="D191" s="97" t="s">
        <v>36</v>
      </c>
      <c r="E191" s="98" t="s">
        <v>32</v>
      </c>
      <c r="F191" s="1519">
        <v>9999982000</v>
      </c>
      <c r="G191" s="1121" t="s">
        <v>28</v>
      </c>
      <c r="H191" s="1456" t="s">
        <v>28</v>
      </c>
      <c r="I191" s="1242">
        <f t="shared" ref="I191:AA191" si="99">I193</f>
        <v>72389</v>
      </c>
      <c r="J191" s="1242">
        <f t="shared" si="99"/>
        <v>1515.9</v>
      </c>
      <c r="K191" s="99">
        <f t="shared" si="99"/>
        <v>0</v>
      </c>
      <c r="L191" s="99">
        <f t="shared" si="99"/>
        <v>0</v>
      </c>
      <c r="M191" s="99">
        <f t="shared" si="99"/>
        <v>1515.9</v>
      </c>
      <c r="N191" s="99">
        <f t="shared" si="99"/>
        <v>18100</v>
      </c>
      <c r="O191" s="99">
        <f t="shared" si="99"/>
        <v>0</v>
      </c>
      <c r="P191" s="99">
        <f t="shared" si="99"/>
        <v>0</v>
      </c>
      <c r="Q191" s="99">
        <f t="shared" si="99"/>
        <v>18100</v>
      </c>
      <c r="R191" s="236">
        <f t="shared" si="99"/>
        <v>34684.1</v>
      </c>
      <c r="S191" s="236">
        <f t="shared" si="99"/>
        <v>16584.099999999999</v>
      </c>
      <c r="T191" s="236">
        <f t="shared" si="99"/>
        <v>0</v>
      </c>
      <c r="U191" s="236">
        <f t="shared" si="99"/>
        <v>18100</v>
      </c>
      <c r="V191" s="100">
        <f t="shared" si="99"/>
        <v>18089</v>
      </c>
      <c r="W191" s="99">
        <f t="shared" si="99"/>
        <v>0</v>
      </c>
      <c r="X191" s="99">
        <f t="shared" si="99"/>
        <v>0</v>
      </c>
      <c r="Y191" s="99">
        <f t="shared" si="99"/>
        <v>18089</v>
      </c>
      <c r="Z191" s="99">
        <f t="shared" si="99"/>
        <v>0</v>
      </c>
      <c r="AA191" s="99">
        <f t="shared" si="99"/>
        <v>0</v>
      </c>
      <c r="AB191" s="764"/>
      <c r="AC191" s="764"/>
    </row>
    <row r="192" spans="1:29" ht="43.5" customHeight="1" x14ac:dyDescent="0.25">
      <c r="A192" s="2088"/>
      <c r="B192" s="1507" t="s">
        <v>245</v>
      </c>
      <c r="C192" s="1508">
        <v>963</v>
      </c>
      <c r="D192" s="74" t="s">
        <v>36</v>
      </c>
      <c r="E192" s="75" t="s">
        <v>32</v>
      </c>
      <c r="F192" s="1509">
        <v>9999982900</v>
      </c>
      <c r="G192" s="1749" t="s">
        <v>28</v>
      </c>
      <c r="H192" s="1654" t="s">
        <v>28</v>
      </c>
      <c r="I192" s="1506">
        <f t="shared" ref="I192:AA192" si="100">I193</f>
        <v>72389</v>
      </c>
      <c r="J192" s="1506">
        <f t="shared" si="100"/>
        <v>1515.9</v>
      </c>
      <c r="K192" s="395">
        <f t="shared" si="100"/>
        <v>0</v>
      </c>
      <c r="L192" s="395">
        <f t="shared" si="100"/>
        <v>0</v>
      </c>
      <c r="M192" s="395">
        <f t="shared" si="100"/>
        <v>1515.9</v>
      </c>
      <c r="N192" s="295">
        <f t="shared" si="100"/>
        <v>18100</v>
      </c>
      <c r="O192" s="395">
        <f t="shared" si="100"/>
        <v>0</v>
      </c>
      <c r="P192" s="395">
        <f t="shared" si="100"/>
        <v>0</v>
      </c>
      <c r="Q192" s="395">
        <f t="shared" si="100"/>
        <v>18100</v>
      </c>
      <c r="R192" s="856">
        <f t="shared" si="100"/>
        <v>34684.1</v>
      </c>
      <c r="S192" s="395">
        <f t="shared" si="100"/>
        <v>16584.099999999999</v>
      </c>
      <c r="T192" s="395">
        <f t="shared" si="100"/>
        <v>0</v>
      </c>
      <c r="U192" s="395">
        <f t="shared" si="100"/>
        <v>18100</v>
      </c>
      <c r="V192" s="706">
        <f t="shared" si="100"/>
        <v>18089</v>
      </c>
      <c r="W192" s="395">
        <f t="shared" si="100"/>
        <v>0</v>
      </c>
      <c r="X192" s="395">
        <f t="shared" si="100"/>
        <v>0</v>
      </c>
      <c r="Y192" s="395">
        <f t="shared" si="100"/>
        <v>18089</v>
      </c>
      <c r="Z192" s="643">
        <f t="shared" si="100"/>
        <v>0</v>
      </c>
      <c r="AA192" s="395">
        <f t="shared" si="100"/>
        <v>0</v>
      </c>
      <c r="AB192" s="764"/>
      <c r="AC192" s="764"/>
    </row>
    <row r="193" spans="1:29" ht="27.75" customHeight="1" x14ac:dyDescent="0.25">
      <c r="A193" s="2088"/>
      <c r="B193" s="1045" t="s">
        <v>270</v>
      </c>
      <c r="C193" s="1853">
        <v>963</v>
      </c>
      <c r="D193" s="74" t="s">
        <v>36</v>
      </c>
      <c r="E193" s="75" t="s">
        <v>32</v>
      </c>
      <c r="F193" s="76">
        <v>9999982900</v>
      </c>
      <c r="G193" s="76">
        <v>244</v>
      </c>
      <c r="H193" s="1654" t="s">
        <v>28</v>
      </c>
      <c r="I193" s="1506">
        <f>I194</f>
        <v>72389</v>
      </c>
      <c r="J193" s="295">
        <f t="shared" ref="J193:Y193" si="101">J194</f>
        <v>1515.9</v>
      </c>
      <c r="K193" s="364">
        <f t="shared" si="101"/>
        <v>0</v>
      </c>
      <c r="L193" s="364">
        <f t="shared" si="101"/>
        <v>0</v>
      </c>
      <c r="M193" s="364">
        <f t="shared" si="101"/>
        <v>1515.9</v>
      </c>
      <c r="N193" s="295">
        <f t="shared" si="101"/>
        <v>18100</v>
      </c>
      <c r="O193" s="364">
        <f t="shared" si="101"/>
        <v>0</v>
      </c>
      <c r="P193" s="364">
        <f t="shared" si="101"/>
        <v>0</v>
      </c>
      <c r="Q193" s="364">
        <f t="shared" si="101"/>
        <v>18100</v>
      </c>
      <c r="R193" s="295">
        <f t="shared" si="101"/>
        <v>34684.1</v>
      </c>
      <c r="S193" s="364">
        <f t="shared" si="101"/>
        <v>16584.099999999999</v>
      </c>
      <c r="T193" s="364">
        <f t="shared" si="101"/>
        <v>0</v>
      </c>
      <c r="U193" s="364">
        <f t="shared" si="101"/>
        <v>18100</v>
      </c>
      <c r="V193" s="295">
        <f t="shared" si="101"/>
        <v>18089</v>
      </c>
      <c r="W193" s="364">
        <f t="shared" si="101"/>
        <v>0</v>
      </c>
      <c r="X193" s="364">
        <f t="shared" si="101"/>
        <v>0</v>
      </c>
      <c r="Y193" s="364">
        <f t="shared" si="101"/>
        <v>18089</v>
      </c>
      <c r="Z193" s="643"/>
      <c r="AA193" s="395"/>
      <c r="AB193" s="764"/>
      <c r="AC193" s="764"/>
    </row>
    <row r="194" spans="1:29" ht="18" customHeight="1" x14ac:dyDescent="0.25">
      <c r="A194" s="2088"/>
      <c r="B194" s="1507" t="s">
        <v>315</v>
      </c>
      <c r="C194" s="1508">
        <v>963</v>
      </c>
      <c r="D194" s="74" t="s">
        <v>36</v>
      </c>
      <c r="E194" s="75" t="s">
        <v>32</v>
      </c>
      <c r="F194" s="1509">
        <v>9999982900</v>
      </c>
      <c r="G194" s="1509">
        <v>244</v>
      </c>
      <c r="H194" s="1654" t="s">
        <v>28</v>
      </c>
      <c r="I194" s="1506">
        <f>I195</f>
        <v>72389</v>
      </c>
      <c r="J194" s="295">
        <f t="shared" ref="J194:Y194" si="102">J195</f>
        <v>1515.9</v>
      </c>
      <c r="K194" s="364">
        <f t="shared" si="102"/>
        <v>0</v>
      </c>
      <c r="L194" s="364">
        <f t="shared" si="102"/>
        <v>0</v>
      </c>
      <c r="M194" s="364">
        <f t="shared" si="102"/>
        <v>1515.9</v>
      </c>
      <c r="N194" s="295">
        <f t="shared" si="102"/>
        <v>18100</v>
      </c>
      <c r="O194" s="364">
        <f t="shared" si="102"/>
        <v>0</v>
      </c>
      <c r="P194" s="364">
        <f t="shared" si="102"/>
        <v>0</v>
      </c>
      <c r="Q194" s="364">
        <f t="shared" si="102"/>
        <v>18100</v>
      </c>
      <c r="R194" s="295">
        <f t="shared" si="102"/>
        <v>34684.1</v>
      </c>
      <c r="S194" s="364">
        <f t="shared" si="102"/>
        <v>16584.099999999999</v>
      </c>
      <c r="T194" s="364">
        <f t="shared" si="102"/>
        <v>0</v>
      </c>
      <c r="U194" s="364">
        <f t="shared" si="102"/>
        <v>18100</v>
      </c>
      <c r="V194" s="295">
        <f t="shared" si="102"/>
        <v>18089</v>
      </c>
      <c r="W194" s="364">
        <f t="shared" si="102"/>
        <v>0</v>
      </c>
      <c r="X194" s="364">
        <f t="shared" si="102"/>
        <v>0</v>
      </c>
      <c r="Y194" s="364">
        <f t="shared" si="102"/>
        <v>18089</v>
      </c>
      <c r="Z194" s="982"/>
      <c r="AA194" s="622"/>
      <c r="AB194" s="764"/>
      <c r="AC194" s="764"/>
    </row>
    <row r="195" spans="1:29" ht="18" customHeight="1" x14ac:dyDescent="0.25">
      <c r="A195" s="2088"/>
      <c r="B195" s="821" t="s">
        <v>51</v>
      </c>
      <c r="C195" s="839">
        <v>963</v>
      </c>
      <c r="D195" s="123" t="s">
        <v>36</v>
      </c>
      <c r="E195" s="124" t="s">
        <v>32</v>
      </c>
      <c r="F195" s="853">
        <v>9999982900</v>
      </c>
      <c r="G195" s="853">
        <v>244</v>
      </c>
      <c r="H195" s="1664">
        <v>200</v>
      </c>
      <c r="I195" s="1506">
        <f>I196</f>
        <v>72389</v>
      </c>
      <c r="J195" s="295">
        <f t="shared" ref="J195:Y196" si="103">J196</f>
        <v>1515.9</v>
      </c>
      <c r="K195" s="395">
        <f t="shared" si="103"/>
        <v>0</v>
      </c>
      <c r="L195" s="395">
        <f t="shared" si="103"/>
        <v>0</v>
      </c>
      <c r="M195" s="395">
        <f t="shared" si="103"/>
        <v>1515.9</v>
      </c>
      <c r="N195" s="295">
        <f t="shared" si="103"/>
        <v>18100</v>
      </c>
      <c r="O195" s="395">
        <f t="shared" si="103"/>
        <v>0</v>
      </c>
      <c r="P195" s="395">
        <f t="shared" si="103"/>
        <v>0</v>
      </c>
      <c r="Q195" s="395">
        <f t="shared" si="103"/>
        <v>18100</v>
      </c>
      <c r="R195" s="295">
        <f t="shared" si="103"/>
        <v>34684.1</v>
      </c>
      <c r="S195" s="395">
        <f t="shared" si="103"/>
        <v>16584.099999999999</v>
      </c>
      <c r="T195" s="395">
        <f t="shared" si="103"/>
        <v>0</v>
      </c>
      <c r="U195" s="395">
        <f t="shared" si="103"/>
        <v>18100</v>
      </c>
      <c r="V195" s="295">
        <f t="shared" si="103"/>
        <v>18089</v>
      </c>
      <c r="W195" s="395">
        <f t="shared" si="103"/>
        <v>0</v>
      </c>
      <c r="X195" s="395">
        <f t="shared" si="103"/>
        <v>0</v>
      </c>
      <c r="Y195" s="395">
        <f t="shared" si="103"/>
        <v>18089</v>
      </c>
      <c r="Z195" s="981"/>
      <c r="AA195" s="621"/>
      <c r="AB195" s="764"/>
      <c r="AC195" s="764"/>
    </row>
    <row r="196" spans="1:29" ht="16.5" customHeight="1" x14ac:dyDescent="0.25">
      <c r="A196" s="2088"/>
      <c r="B196" s="821" t="s">
        <v>277</v>
      </c>
      <c r="C196" s="839">
        <v>963</v>
      </c>
      <c r="D196" s="123" t="s">
        <v>36</v>
      </c>
      <c r="E196" s="124" t="s">
        <v>32</v>
      </c>
      <c r="F196" s="853">
        <v>9999982900</v>
      </c>
      <c r="G196" s="853">
        <v>244</v>
      </c>
      <c r="H196" s="1664">
        <v>220</v>
      </c>
      <c r="I196" s="1506">
        <f>I197</f>
        <v>72389</v>
      </c>
      <c r="J196" s="822">
        <f>K196+L196+M196</f>
        <v>1515.9</v>
      </c>
      <c r="K196" s="395">
        <f>K197</f>
        <v>0</v>
      </c>
      <c r="L196" s="395">
        <f t="shared" si="103"/>
        <v>0</v>
      </c>
      <c r="M196" s="395">
        <f t="shared" si="103"/>
        <v>1515.9</v>
      </c>
      <c r="N196" s="856">
        <f>O196+P196+Q196</f>
        <v>18100</v>
      </c>
      <c r="O196" s="395">
        <f>O197</f>
        <v>0</v>
      </c>
      <c r="P196" s="395">
        <f t="shared" si="103"/>
        <v>0</v>
      </c>
      <c r="Q196" s="395">
        <f t="shared" si="103"/>
        <v>18100</v>
      </c>
      <c r="R196" s="822">
        <f>S196+T196+U196</f>
        <v>34684.1</v>
      </c>
      <c r="S196" s="395">
        <f>S197</f>
        <v>16584.099999999999</v>
      </c>
      <c r="T196" s="395">
        <f t="shared" si="103"/>
        <v>0</v>
      </c>
      <c r="U196" s="395">
        <f t="shared" si="103"/>
        <v>18100</v>
      </c>
      <c r="V196" s="822">
        <f>W196+X196+Y196</f>
        <v>18089</v>
      </c>
      <c r="W196" s="395">
        <f>W197</f>
        <v>0</v>
      </c>
      <c r="X196" s="395">
        <f t="shared" si="103"/>
        <v>0</v>
      </c>
      <c r="Y196" s="395">
        <f t="shared" si="103"/>
        <v>18089</v>
      </c>
      <c r="Z196" s="981"/>
      <c r="AA196" s="621"/>
      <c r="AB196" s="764"/>
      <c r="AC196" s="764"/>
    </row>
    <row r="197" spans="1:29" ht="16.5" customHeight="1" thickBot="1" x14ac:dyDescent="0.3">
      <c r="A197" s="2089"/>
      <c r="B197" s="815" t="s">
        <v>278</v>
      </c>
      <c r="C197" s="841">
        <v>963</v>
      </c>
      <c r="D197" s="718" t="s">
        <v>36</v>
      </c>
      <c r="E197" s="339" t="s">
        <v>32</v>
      </c>
      <c r="F197" s="854">
        <v>9999982900</v>
      </c>
      <c r="G197" s="854">
        <v>244</v>
      </c>
      <c r="H197" s="1665">
        <v>225</v>
      </c>
      <c r="I197" s="1876">
        <f>J197+N197+R197+V197</f>
        <v>72389</v>
      </c>
      <c r="J197" s="800">
        <f>K197+L197+M197</f>
        <v>1515.9</v>
      </c>
      <c r="K197" s="442"/>
      <c r="L197" s="443">
        <v>0</v>
      </c>
      <c r="M197" s="1902">
        <v>1515.9</v>
      </c>
      <c r="N197" s="801">
        <f>O197+P197+Q197</f>
        <v>18100</v>
      </c>
      <c r="O197" s="1902">
        <v>0</v>
      </c>
      <c r="P197" s="443"/>
      <c r="Q197" s="442">
        <v>18100</v>
      </c>
      <c r="R197" s="800">
        <f>S197+T197+U197</f>
        <v>34684.1</v>
      </c>
      <c r="S197" s="442">
        <v>16584.099999999999</v>
      </c>
      <c r="T197" s="443"/>
      <c r="U197" s="442">
        <v>18100</v>
      </c>
      <c r="V197" s="800">
        <f>W197+X197+Y197</f>
        <v>18089</v>
      </c>
      <c r="W197" s="442"/>
      <c r="X197" s="443"/>
      <c r="Y197" s="442">
        <v>18089</v>
      </c>
      <c r="Z197" s="983"/>
      <c r="AA197" s="722"/>
      <c r="AB197" s="764"/>
      <c r="AC197" s="764"/>
    </row>
    <row r="198" spans="1:29" ht="3.75" customHeight="1" thickBot="1" x14ac:dyDescent="0.3">
      <c r="A198" s="1877"/>
      <c r="B198" s="224"/>
      <c r="C198" s="194"/>
      <c r="D198" s="188"/>
      <c r="E198" s="94"/>
      <c r="F198" s="94"/>
      <c r="G198" s="94"/>
      <c r="H198" s="889"/>
      <c r="I198" s="430"/>
      <c r="J198" s="431"/>
      <c r="K198" s="430"/>
      <c r="L198" s="431"/>
      <c r="M198" s="430"/>
      <c r="N198" s="430"/>
      <c r="O198" s="430"/>
      <c r="P198" s="430"/>
      <c r="Q198" s="430"/>
      <c r="R198" s="433"/>
      <c r="S198" s="433"/>
      <c r="T198" s="431"/>
      <c r="U198" s="432"/>
      <c r="V198" s="432"/>
      <c r="W198" s="430"/>
      <c r="X198" s="431"/>
      <c r="Y198" s="430"/>
      <c r="Z198" s="985"/>
      <c r="AA198" s="988"/>
      <c r="AB198" s="764"/>
      <c r="AC198" s="764"/>
    </row>
    <row r="199" spans="1:29" ht="18.75" customHeight="1" thickBot="1" x14ac:dyDescent="0.3">
      <c r="A199" s="193" t="s">
        <v>72</v>
      </c>
      <c r="B199" s="183" t="s">
        <v>137</v>
      </c>
      <c r="C199" s="194">
        <v>963</v>
      </c>
      <c r="D199" s="188" t="s">
        <v>36</v>
      </c>
      <c r="E199" s="94" t="s">
        <v>24</v>
      </c>
      <c r="F199" s="94" t="s">
        <v>380</v>
      </c>
      <c r="G199" s="1790" t="s">
        <v>28</v>
      </c>
      <c r="H199" s="889" t="s">
        <v>28</v>
      </c>
      <c r="I199" s="430">
        <f>I212+I218+I223+I237+I246+I259</f>
        <v>1439099</v>
      </c>
      <c r="J199" s="430">
        <f t="shared" ref="J199:AA199" si="104">J212+J218+J223+J237+J246+J259</f>
        <v>199355.02</v>
      </c>
      <c r="K199" s="430">
        <f t="shared" si="104"/>
        <v>121439.18</v>
      </c>
      <c r="L199" s="430">
        <f t="shared" si="104"/>
        <v>56201.84</v>
      </c>
      <c r="M199" s="430">
        <f t="shared" si="104"/>
        <v>21714</v>
      </c>
      <c r="N199" s="430">
        <f t="shared" si="104"/>
        <v>349228.88</v>
      </c>
      <c r="O199" s="430">
        <f t="shared" si="104"/>
        <v>209501.11</v>
      </c>
      <c r="P199" s="430">
        <f t="shared" si="104"/>
        <v>95338.89</v>
      </c>
      <c r="Q199" s="430">
        <f t="shared" si="104"/>
        <v>44388.88</v>
      </c>
      <c r="R199" s="430">
        <f t="shared" si="104"/>
        <v>760697.54</v>
      </c>
      <c r="S199" s="430">
        <f t="shared" si="104"/>
        <v>273700</v>
      </c>
      <c r="T199" s="430">
        <f t="shared" si="104"/>
        <v>80193.100000000006</v>
      </c>
      <c r="U199" s="430">
        <f t="shared" si="104"/>
        <v>406804.44</v>
      </c>
      <c r="V199" s="430">
        <f t="shared" si="104"/>
        <v>129817.56</v>
      </c>
      <c r="W199" s="430">
        <f t="shared" si="104"/>
        <v>75948.33</v>
      </c>
      <c r="X199" s="430">
        <f t="shared" si="104"/>
        <v>1297.75</v>
      </c>
      <c r="Y199" s="430">
        <f t="shared" si="104"/>
        <v>52571.48</v>
      </c>
      <c r="Z199" s="430">
        <f t="shared" si="104"/>
        <v>0</v>
      </c>
      <c r="AA199" s="430">
        <f t="shared" si="104"/>
        <v>0</v>
      </c>
      <c r="AB199" s="764"/>
      <c r="AC199" s="764"/>
    </row>
    <row r="200" spans="1:29" ht="43.5" hidden="1" thickBot="1" x14ac:dyDescent="0.3">
      <c r="A200" s="195" t="s">
        <v>72</v>
      </c>
      <c r="B200" s="594" t="s">
        <v>136</v>
      </c>
      <c r="C200" s="196">
        <v>963</v>
      </c>
      <c r="D200" s="197" t="s">
        <v>36</v>
      </c>
      <c r="E200" s="198" t="s">
        <v>24</v>
      </c>
      <c r="F200" s="198" t="s">
        <v>127</v>
      </c>
      <c r="G200" s="1791" t="s">
        <v>28</v>
      </c>
      <c r="H200" s="1666" t="s">
        <v>28</v>
      </c>
      <c r="I200" s="445">
        <f>I201</f>
        <v>0</v>
      </c>
      <c r="J200" s="446">
        <f>J201</f>
        <v>0</v>
      </c>
      <c r="K200" s="445"/>
      <c r="L200" s="446"/>
      <c r="M200" s="445"/>
      <c r="N200" s="445">
        <f>N201</f>
        <v>0</v>
      </c>
      <c r="O200" s="930"/>
      <c r="P200" s="930"/>
      <c r="Q200" s="445"/>
      <c r="R200" s="916">
        <f>R201</f>
        <v>0</v>
      </c>
      <c r="S200" s="916"/>
      <c r="T200" s="446"/>
      <c r="U200" s="447"/>
      <c r="V200" s="447">
        <f>V201</f>
        <v>0</v>
      </c>
      <c r="W200" s="445"/>
      <c r="X200" s="446"/>
      <c r="Y200" s="445"/>
      <c r="Z200" s="982"/>
      <c r="AA200" s="622"/>
      <c r="AB200" s="764"/>
      <c r="AC200" s="764"/>
    </row>
    <row r="201" spans="1:29" ht="23.25" hidden="1" customHeight="1" x14ac:dyDescent="0.25">
      <c r="A201" s="2097"/>
      <c r="B201" s="46" t="s">
        <v>84</v>
      </c>
      <c r="C201" s="101">
        <v>963</v>
      </c>
      <c r="D201" s="70" t="s">
        <v>36</v>
      </c>
      <c r="E201" s="71" t="s">
        <v>24</v>
      </c>
      <c r="F201" s="71" t="s">
        <v>127</v>
      </c>
      <c r="G201" s="1777" t="s">
        <v>70</v>
      </c>
      <c r="H201" s="1653" t="s">
        <v>28</v>
      </c>
      <c r="I201" s="362">
        <f>I202+I204</f>
        <v>0</v>
      </c>
      <c r="J201" s="361">
        <f>J202+J204</f>
        <v>0</v>
      </c>
      <c r="K201" s="362"/>
      <c r="L201" s="361"/>
      <c r="M201" s="362"/>
      <c r="N201" s="362">
        <f>N202+N204</f>
        <v>0</v>
      </c>
      <c r="O201" s="413"/>
      <c r="P201" s="413"/>
      <c r="Q201" s="362"/>
      <c r="R201" s="906">
        <f>R202+R204</f>
        <v>0</v>
      </c>
      <c r="S201" s="906"/>
      <c r="T201" s="361"/>
      <c r="U201" s="363"/>
      <c r="V201" s="363">
        <f>V202+V204</f>
        <v>0</v>
      </c>
      <c r="W201" s="362"/>
      <c r="X201" s="361"/>
      <c r="Y201" s="362"/>
      <c r="Z201" s="981"/>
      <c r="AA201" s="621"/>
      <c r="AB201" s="764"/>
      <c r="AC201" s="764"/>
    </row>
    <row r="202" spans="1:29" ht="18.75" hidden="1" thickBot="1" x14ac:dyDescent="0.3">
      <c r="A202" s="2098"/>
      <c r="B202" s="83" t="s">
        <v>51</v>
      </c>
      <c r="C202" s="199">
        <v>963</v>
      </c>
      <c r="D202" s="85" t="s">
        <v>36</v>
      </c>
      <c r="E202" s="86" t="s">
        <v>24</v>
      </c>
      <c r="F202" s="86" t="s">
        <v>127</v>
      </c>
      <c r="G202" s="1757" t="s">
        <v>70</v>
      </c>
      <c r="H202" s="1667" t="s">
        <v>53</v>
      </c>
      <c r="I202" s="413">
        <f>I203</f>
        <v>0</v>
      </c>
      <c r="J202" s="368">
        <f>J203</f>
        <v>0</v>
      </c>
      <c r="K202" s="437"/>
      <c r="L202" s="438"/>
      <c r="M202" s="437"/>
      <c r="N202" s="413">
        <f>N203</f>
        <v>0</v>
      </c>
      <c r="O202" s="437"/>
      <c r="P202" s="437"/>
      <c r="Q202" s="437"/>
      <c r="R202" s="911">
        <f>R203</f>
        <v>0</v>
      </c>
      <c r="S202" s="440"/>
      <c r="T202" s="438"/>
      <c r="U202" s="439"/>
      <c r="V202" s="369">
        <f>V203</f>
        <v>0</v>
      </c>
      <c r="W202" s="437"/>
      <c r="X202" s="438"/>
      <c r="Y202" s="437"/>
      <c r="Z202" s="981"/>
      <c r="AA202" s="621"/>
      <c r="AB202" s="764"/>
      <c r="AC202" s="764"/>
    </row>
    <row r="203" spans="1:29" ht="18.75" hidden="1" thickBot="1" x14ac:dyDescent="0.3">
      <c r="A203" s="2098"/>
      <c r="B203" s="83" t="s">
        <v>12</v>
      </c>
      <c r="C203" s="105">
        <v>963</v>
      </c>
      <c r="D203" s="85" t="s">
        <v>36</v>
      </c>
      <c r="E203" s="86" t="s">
        <v>24</v>
      </c>
      <c r="F203" s="86" t="s">
        <v>127</v>
      </c>
      <c r="G203" s="1757" t="s">
        <v>70</v>
      </c>
      <c r="H203" s="1659">
        <v>226</v>
      </c>
      <c r="I203" s="413">
        <f>J203+N203+R203+Y203</f>
        <v>0</v>
      </c>
      <c r="J203" s="368"/>
      <c r="K203" s="437"/>
      <c r="L203" s="438"/>
      <c r="M203" s="437"/>
      <c r="N203" s="413"/>
      <c r="O203" s="437"/>
      <c r="P203" s="437"/>
      <c r="Q203" s="437"/>
      <c r="R203" s="911"/>
      <c r="S203" s="440"/>
      <c r="T203" s="438"/>
      <c r="U203" s="439"/>
      <c r="V203" s="369"/>
      <c r="W203" s="437"/>
      <c r="X203" s="438"/>
      <c r="Y203" s="437"/>
      <c r="Z203" s="981"/>
      <c r="AA203" s="621"/>
      <c r="AB203" s="764"/>
      <c r="AC203" s="764"/>
    </row>
    <row r="204" spans="1:29" ht="18.75" hidden="1" thickBot="1" x14ac:dyDescent="0.3">
      <c r="A204" s="2098"/>
      <c r="B204" s="171" t="s">
        <v>14</v>
      </c>
      <c r="C204" s="103">
        <v>963</v>
      </c>
      <c r="D204" s="80" t="s">
        <v>36</v>
      </c>
      <c r="E204" s="81" t="s">
        <v>24</v>
      </c>
      <c r="F204" s="81" t="s">
        <v>127</v>
      </c>
      <c r="G204" s="1758" t="s">
        <v>70</v>
      </c>
      <c r="H204" s="1660">
        <v>300</v>
      </c>
      <c r="I204" s="413">
        <f>I205+I206</f>
        <v>0</v>
      </c>
      <c r="J204" s="368">
        <f>J205+J206</f>
        <v>0</v>
      </c>
      <c r="K204" s="413"/>
      <c r="L204" s="368"/>
      <c r="M204" s="413"/>
      <c r="N204" s="413">
        <f>N205+N206</f>
        <v>0</v>
      </c>
      <c r="O204" s="413"/>
      <c r="P204" s="413"/>
      <c r="Q204" s="413"/>
      <c r="R204" s="911">
        <f>R205+R206</f>
        <v>0</v>
      </c>
      <c r="S204" s="911"/>
      <c r="T204" s="368"/>
      <c r="U204" s="369"/>
      <c r="V204" s="369">
        <f>V205+V206</f>
        <v>0</v>
      </c>
      <c r="W204" s="413"/>
      <c r="X204" s="368"/>
      <c r="Y204" s="413"/>
      <c r="Z204" s="981"/>
      <c r="AA204" s="621"/>
      <c r="AB204" s="764"/>
      <c r="AC204" s="764"/>
    </row>
    <row r="205" spans="1:29" ht="18.75" hidden="1" thickBot="1" x14ac:dyDescent="0.3">
      <c r="A205" s="2098"/>
      <c r="B205" s="200" t="s">
        <v>15</v>
      </c>
      <c r="C205" s="201">
        <v>963</v>
      </c>
      <c r="D205" s="85" t="s">
        <v>36</v>
      </c>
      <c r="E205" s="86" t="s">
        <v>24</v>
      </c>
      <c r="F205" s="86" t="s">
        <v>127</v>
      </c>
      <c r="G205" s="1757" t="s">
        <v>70</v>
      </c>
      <c r="H205" s="1668">
        <v>310</v>
      </c>
      <c r="I205" s="413">
        <f>J205+N205+R205+Y205</f>
        <v>0</v>
      </c>
      <c r="J205" s="368">
        <v>0</v>
      </c>
      <c r="K205" s="437"/>
      <c r="L205" s="438"/>
      <c r="M205" s="437"/>
      <c r="N205" s="413">
        <v>0</v>
      </c>
      <c r="O205" s="437"/>
      <c r="P205" s="437"/>
      <c r="Q205" s="437"/>
      <c r="R205" s="911">
        <v>0</v>
      </c>
      <c r="S205" s="440"/>
      <c r="T205" s="438"/>
      <c r="U205" s="439"/>
      <c r="V205" s="369"/>
      <c r="W205" s="437"/>
      <c r="X205" s="438"/>
      <c r="Y205" s="437"/>
      <c r="Z205" s="981"/>
      <c r="AA205" s="621"/>
      <c r="AB205" s="764"/>
      <c r="AC205" s="764"/>
    </row>
    <row r="206" spans="1:29" ht="18.75" hidden="1" thickBot="1" x14ac:dyDescent="0.3">
      <c r="A206" s="2099"/>
      <c r="B206" s="49" t="s">
        <v>17</v>
      </c>
      <c r="C206" s="172">
        <v>963</v>
      </c>
      <c r="D206" s="85" t="s">
        <v>36</v>
      </c>
      <c r="E206" s="86" t="s">
        <v>24</v>
      </c>
      <c r="F206" s="86" t="s">
        <v>127</v>
      </c>
      <c r="G206" s="1757" t="s">
        <v>70</v>
      </c>
      <c r="H206" s="1669">
        <v>340</v>
      </c>
      <c r="I206" s="425">
        <f>J206+N206+R206+Y206</f>
        <v>0</v>
      </c>
      <c r="J206" s="426"/>
      <c r="K206" s="398"/>
      <c r="L206" s="399"/>
      <c r="M206" s="398"/>
      <c r="N206" s="425"/>
      <c r="O206" s="437"/>
      <c r="P206" s="437"/>
      <c r="Q206" s="398"/>
      <c r="R206" s="427"/>
      <c r="S206" s="401"/>
      <c r="T206" s="399"/>
      <c r="U206" s="400"/>
      <c r="V206" s="374">
        <v>0</v>
      </c>
      <c r="W206" s="398"/>
      <c r="X206" s="399"/>
      <c r="Y206" s="398"/>
      <c r="Z206" s="981"/>
      <c r="AA206" s="621"/>
      <c r="AB206" s="764"/>
      <c r="AC206" s="764"/>
    </row>
    <row r="207" spans="1:29" ht="18.75" hidden="1" thickBot="1" x14ac:dyDescent="0.3">
      <c r="A207" s="202" t="s">
        <v>72</v>
      </c>
      <c r="B207" s="594" t="s">
        <v>131</v>
      </c>
      <c r="C207" s="203">
        <v>963</v>
      </c>
      <c r="D207" s="204" t="s">
        <v>36</v>
      </c>
      <c r="E207" s="205" t="s">
        <v>24</v>
      </c>
      <c r="F207" s="205" t="s">
        <v>128</v>
      </c>
      <c r="G207" s="1792" t="s">
        <v>28</v>
      </c>
      <c r="H207" s="1670" t="s">
        <v>28</v>
      </c>
      <c r="I207" s="448">
        <f>I208</f>
        <v>0</v>
      </c>
      <c r="J207" s="449">
        <f>J208</f>
        <v>0</v>
      </c>
      <c r="K207" s="448"/>
      <c r="L207" s="449"/>
      <c r="M207" s="448"/>
      <c r="N207" s="448">
        <f>N208</f>
        <v>0</v>
      </c>
      <c r="O207" s="931"/>
      <c r="P207" s="931"/>
      <c r="Q207" s="448"/>
      <c r="R207" s="917">
        <f>R208</f>
        <v>0</v>
      </c>
      <c r="S207" s="917"/>
      <c r="T207" s="449"/>
      <c r="U207" s="450"/>
      <c r="V207" s="450">
        <f>V208</f>
        <v>0</v>
      </c>
      <c r="W207" s="448"/>
      <c r="X207" s="449"/>
      <c r="Y207" s="448"/>
      <c r="Z207" s="981"/>
      <c r="AA207" s="621"/>
      <c r="AB207" s="764"/>
      <c r="AC207" s="764"/>
    </row>
    <row r="208" spans="1:29" ht="28.5" hidden="1" customHeight="1" x14ac:dyDescent="0.25">
      <c r="A208" s="2100"/>
      <c r="B208" s="170" t="s">
        <v>84</v>
      </c>
      <c r="C208" s="206">
        <v>963</v>
      </c>
      <c r="D208" s="207" t="s">
        <v>36</v>
      </c>
      <c r="E208" s="208" t="s">
        <v>24</v>
      </c>
      <c r="F208" s="208" t="s">
        <v>128</v>
      </c>
      <c r="G208" s="1793" t="s">
        <v>70</v>
      </c>
      <c r="H208" s="1671" t="s">
        <v>28</v>
      </c>
      <c r="I208" s="451">
        <f>I209</f>
        <v>0</v>
      </c>
      <c r="J208" s="452">
        <f>J209</f>
        <v>0</v>
      </c>
      <c r="K208" s="451"/>
      <c r="L208" s="452"/>
      <c r="M208" s="451"/>
      <c r="N208" s="451">
        <f>N209</f>
        <v>0</v>
      </c>
      <c r="O208" s="454"/>
      <c r="P208" s="454"/>
      <c r="Q208" s="451"/>
      <c r="R208" s="918">
        <f>R209</f>
        <v>0</v>
      </c>
      <c r="S208" s="918"/>
      <c r="T208" s="452"/>
      <c r="U208" s="453"/>
      <c r="V208" s="453">
        <f>V209</f>
        <v>0</v>
      </c>
      <c r="W208" s="451"/>
      <c r="X208" s="452"/>
      <c r="Y208" s="451"/>
      <c r="Z208" s="981"/>
      <c r="AA208" s="621"/>
      <c r="AB208" s="764"/>
      <c r="AC208" s="764"/>
    </row>
    <row r="209" spans="1:29" ht="18.75" hidden="1" thickBot="1" x14ac:dyDescent="0.3">
      <c r="A209" s="2101"/>
      <c r="B209" s="79" t="s">
        <v>14</v>
      </c>
      <c r="C209" s="210">
        <v>963</v>
      </c>
      <c r="D209" s="211" t="s">
        <v>36</v>
      </c>
      <c r="E209" s="212" t="s">
        <v>24</v>
      </c>
      <c r="F209" s="212" t="s">
        <v>128</v>
      </c>
      <c r="G209" s="1794" t="s">
        <v>70</v>
      </c>
      <c r="H209" s="1672" t="s">
        <v>129</v>
      </c>
      <c r="I209" s="454">
        <f>I210+I211</f>
        <v>0</v>
      </c>
      <c r="J209" s="456">
        <f>J210+J211</f>
        <v>0</v>
      </c>
      <c r="K209" s="454"/>
      <c r="L209" s="455"/>
      <c r="M209" s="454"/>
      <c r="N209" s="454">
        <f>N210+N211</f>
        <v>0</v>
      </c>
      <c r="O209" s="454"/>
      <c r="P209" s="454"/>
      <c r="Q209" s="454"/>
      <c r="R209" s="919">
        <f>R210+R211</f>
        <v>0</v>
      </c>
      <c r="S209" s="919"/>
      <c r="T209" s="455"/>
      <c r="U209" s="456"/>
      <c r="V209" s="456">
        <f>V210+V211</f>
        <v>0</v>
      </c>
      <c r="W209" s="454"/>
      <c r="X209" s="455"/>
      <c r="Y209" s="454"/>
      <c r="Z209" s="981"/>
      <c r="AA209" s="621"/>
      <c r="AB209" s="764"/>
      <c r="AC209" s="764"/>
    </row>
    <row r="210" spans="1:29" ht="18.75" hidden="1" thickBot="1" x14ac:dyDescent="0.3">
      <c r="A210" s="2101"/>
      <c r="B210" s="83" t="s">
        <v>15</v>
      </c>
      <c r="C210" s="105">
        <v>963</v>
      </c>
      <c r="D210" s="213" t="s">
        <v>36</v>
      </c>
      <c r="E210" s="214" t="s">
        <v>24</v>
      </c>
      <c r="F210" s="214" t="s">
        <v>128</v>
      </c>
      <c r="G210" s="1795" t="s">
        <v>70</v>
      </c>
      <c r="H210" s="1659">
        <v>310</v>
      </c>
      <c r="I210" s="457">
        <f>J210+N210+R210+Y210</f>
        <v>0</v>
      </c>
      <c r="J210" s="455">
        <v>0</v>
      </c>
      <c r="K210" s="458"/>
      <c r="L210" s="459"/>
      <c r="M210" s="458"/>
      <c r="N210" s="454">
        <v>0</v>
      </c>
      <c r="O210" s="458"/>
      <c r="P210" s="458"/>
      <c r="Q210" s="458"/>
      <c r="R210" s="919"/>
      <c r="S210" s="920"/>
      <c r="T210" s="459"/>
      <c r="U210" s="460"/>
      <c r="V210" s="456">
        <v>0</v>
      </c>
      <c r="W210" s="458"/>
      <c r="X210" s="459"/>
      <c r="Y210" s="458"/>
      <c r="Z210" s="981"/>
      <c r="AA210" s="621"/>
      <c r="AB210" s="764"/>
      <c r="AC210" s="764"/>
    </row>
    <row r="211" spans="1:29" ht="18.75" hidden="1" thickBot="1" x14ac:dyDescent="0.3">
      <c r="A211" s="2102"/>
      <c r="B211" s="216" t="s">
        <v>15</v>
      </c>
      <c r="C211" s="217">
        <v>963</v>
      </c>
      <c r="D211" s="213" t="s">
        <v>36</v>
      </c>
      <c r="E211" s="214" t="s">
        <v>24</v>
      </c>
      <c r="F211" s="214" t="s">
        <v>128</v>
      </c>
      <c r="G211" s="1795" t="s">
        <v>70</v>
      </c>
      <c r="H211" s="1673" t="s">
        <v>130</v>
      </c>
      <c r="I211" s="461">
        <f>J211+N211+R211+Y211</f>
        <v>0</v>
      </c>
      <c r="J211" s="595"/>
      <c r="K211" s="462"/>
      <c r="L211" s="463"/>
      <c r="M211" s="462"/>
      <c r="N211" s="461"/>
      <c r="O211" s="938"/>
      <c r="P211" s="938"/>
      <c r="Q211" s="462"/>
      <c r="R211" s="926"/>
      <c r="S211" s="921"/>
      <c r="T211" s="463"/>
      <c r="U211" s="464"/>
      <c r="V211" s="648">
        <v>0</v>
      </c>
      <c r="W211" s="462"/>
      <c r="X211" s="463"/>
      <c r="Y211" s="462"/>
      <c r="Z211" s="986"/>
      <c r="AA211" s="989"/>
      <c r="AB211" s="764"/>
      <c r="AC211" s="764"/>
    </row>
    <row r="212" spans="1:29" ht="44.25" thickBot="1" x14ac:dyDescent="0.3">
      <c r="A212" s="2093" t="s">
        <v>72</v>
      </c>
      <c r="B212" s="1141" t="s">
        <v>296</v>
      </c>
      <c r="C212" s="1142">
        <v>963</v>
      </c>
      <c r="D212" s="1143" t="s">
        <v>36</v>
      </c>
      <c r="E212" s="1144" t="s">
        <v>24</v>
      </c>
      <c r="F212" s="1946" t="s">
        <v>422</v>
      </c>
      <c r="G212" s="1796" t="s">
        <v>28</v>
      </c>
      <c r="H212" s="1674" t="s">
        <v>28</v>
      </c>
      <c r="I212" s="1145">
        <f>I214</f>
        <v>160000</v>
      </c>
      <c r="J212" s="1145">
        <f t="shared" ref="J212:Q212" si="105">J214</f>
        <v>0</v>
      </c>
      <c r="K212" s="1145">
        <f t="shared" si="105"/>
        <v>0</v>
      </c>
      <c r="L212" s="1145">
        <f t="shared" si="105"/>
        <v>0</v>
      </c>
      <c r="M212" s="1145">
        <f t="shared" si="105"/>
        <v>0</v>
      </c>
      <c r="N212" s="1145">
        <f t="shared" si="105"/>
        <v>160000</v>
      </c>
      <c r="O212" s="1145">
        <f t="shared" si="105"/>
        <v>160000</v>
      </c>
      <c r="P212" s="1145">
        <f t="shared" si="105"/>
        <v>0</v>
      </c>
      <c r="Q212" s="1145">
        <f t="shared" si="105"/>
        <v>0</v>
      </c>
      <c r="R212" s="1146">
        <f>R214</f>
        <v>0</v>
      </c>
      <c r="S212" s="1146"/>
      <c r="T212" s="1147"/>
      <c r="U212" s="1148"/>
      <c r="V212" s="1148">
        <f>V214</f>
        <v>0</v>
      </c>
      <c r="W212" s="1145"/>
      <c r="X212" s="1147"/>
      <c r="Y212" s="1145"/>
      <c r="Z212" s="1148"/>
      <c r="AA212" s="1145"/>
      <c r="AB212" s="764"/>
      <c r="AC212" s="764"/>
    </row>
    <row r="213" spans="1:29" ht="40.5" customHeight="1" x14ac:dyDescent="0.25">
      <c r="A213" s="2088"/>
      <c r="B213" s="1134" t="s">
        <v>270</v>
      </c>
      <c r="C213" s="723">
        <v>963</v>
      </c>
      <c r="D213" s="744" t="s">
        <v>36</v>
      </c>
      <c r="E213" s="745" t="s">
        <v>24</v>
      </c>
      <c r="F213" s="748" t="s">
        <v>422</v>
      </c>
      <c r="G213" s="1797" t="s">
        <v>221</v>
      </c>
      <c r="H213" s="1675" t="s">
        <v>28</v>
      </c>
      <c r="I213" s="749">
        <f t="shared" ref="I213:J216" si="106">I214</f>
        <v>160000</v>
      </c>
      <c r="J213" s="791">
        <f t="shared" si="106"/>
        <v>0</v>
      </c>
      <c r="K213" s="750">
        <f t="shared" ref="K213:M214" si="107">K214</f>
        <v>0</v>
      </c>
      <c r="L213" s="750">
        <f t="shared" si="107"/>
        <v>0</v>
      </c>
      <c r="M213" s="750">
        <f t="shared" si="107"/>
        <v>0</v>
      </c>
      <c r="N213" s="749">
        <f t="shared" ref="N213:R216" si="108">N214</f>
        <v>160000</v>
      </c>
      <c r="O213" s="754">
        <f t="shared" si="108"/>
        <v>160000</v>
      </c>
      <c r="P213" s="754">
        <f t="shared" si="108"/>
        <v>0</v>
      </c>
      <c r="Q213" s="750">
        <f t="shared" si="108"/>
        <v>0</v>
      </c>
      <c r="R213" s="1017">
        <f t="shared" si="108"/>
        <v>0</v>
      </c>
      <c r="S213" s="922"/>
      <c r="T213" s="751"/>
      <c r="U213" s="752"/>
      <c r="V213" s="793">
        <f>V214</f>
        <v>0</v>
      </c>
      <c r="W213" s="750"/>
      <c r="X213" s="751"/>
      <c r="Y213" s="750"/>
      <c r="Z213" s="1064"/>
      <c r="AA213" s="1065"/>
      <c r="AB213" s="764"/>
      <c r="AC213" s="764"/>
    </row>
    <row r="214" spans="1:29" ht="17.25" customHeight="1" x14ac:dyDescent="0.25">
      <c r="A214" s="2088"/>
      <c r="B214" s="46" t="s">
        <v>51</v>
      </c>
      <c r="C214" s="746">
        <v>963</v>
      </c>
      <c r="D214" s="747" t="s">
        <v>36</v>
      </c>
      <c r="E214" s="748" t="s">
        <v>24</v>
      </c>
      <c r="F214" s="1434" t="s">
        <v>422</v>
      </c>
      <c r="G214" s="1798" t="s">
        <v>221</v>
      </c>
      <c r="H214" s="1676" t="s">
        <v>53</v>
      </c>
      <c r="I214" s="753">
        <f>I215+I216</f>
        <v>160000</v>
      </c>
      <c r="J214" s="792">
        <f>J215</f>
        <v>0</v>
      </c>
      <c r="K214" s="754">
        <f t="shared" si="107"/>
        <v>0</v>
      </c>
      <c r="L214" s="754">
        <f t="shared" si="107"/>
        <v>0</v>
      </c>
      <c r="M214" s="754">
        <f t="shared" si="107"/>
        <v>0</v>
      </c>
      <c r="N214" s="753">
        <f>N215+N216</f>
        <v>160000</v>
      </c>
      <c r="O214" s="932">
        <f>O215</f>
        <v>160000</v>
      </c>
      <c r="P214" s="932">
        <f>P216</f>
        <v>0</v>
      </c>
      <c r="Q214" s="754">
        <f>Q215+Q216</f>
        <v>0</v>
      </c>
      <c r="R214" s="1018">
        <f>R216</f>
        <v>0</v>
      </c>
      <c r="S214" s="923"/>
      <c r="T214" s="755"/>
      <c r="U214" s="756"/>
      <c r="V214" s="794">
        <f>V216</f>
        <v>0</v>
      </c>
      <c r="W214" s="754"/>
      <c r="X214" s="755"/>
      <c r="Y214" s="754"/>
      <c r="Z214" s="1057"/>
      <c r="AA214" s="1058"/>
      <c r="AB214" s="764"/>
      <c r="AC214" s="764"/>
    </row>
    <row r="215" spans="1:29" ht="21" customHeight="1" thickBot="1" x14ac:dyDescent="0.3">
      <c r="A215" s="2089"/>
      <c r="B215" s="879" t="s">
        <v>13</v>
      </c>
      <c r="C215" s="880">
        <v>963</v>
      </c>
      <c r="D215" s="881" t="s">
        <v>36</v>
      </c>
      <c r="E215" s="882" t="s">
        <v>24</v>
      </c>
      <c r="F215" s="1433" t="s">
        <v>422</v>
      </c>
      <c r="G215" s="1799" t="s">
        <v>221</v>
      </c>
      <c r="H215" s="1677" t="s">
        <v>185</v>
      </c>
      <c r="I215" s="883">
        <f>J215+N215+R215+V215</f>
        <v>160000</v>
      </c>
      <c r="J215" s="884">
        <f>K215+L215+M215</f>
        <v>0</v>
      </c>
      <c r="K215" s="885">
        <v>0</v>
      </c>
      <c r="L215" s="886"/>
      <c r="M215" s="885">
        <v>0</v>
      </c>
      <c r="N215" s="883">
        <f>O215+P215+Q215</f>
        <v>160000</v>
      </c>
      <c r="O215" s="1915">
        <v>160000</v>
      </c>
      <c r="P215" s="932"/>
      <c r="Q215" s="885"/>
      <c r="R215" s="883">
        <f>S215+T215+U215</f>
        <v>0</v>
      </c>
      <c r="S215" s="924"/>
      <c r="T215" s="886"/>
      <c r="U215" s="887"/>
      <c r="V215" s="883">
        <f>W215+X215+Y215</f>
        <v>0</v>
      </c>
      <c r="W215" s="885"/>
      <c r="X215" s="886"/>
      <c r="Y215" s="885"/>
      <c r="Z215" s="1059"/>
      <c r="AA215" s="1060"/>
      <c r="AB215" s="764"/>
      <c r="AC215" s="764"/>
    </row>
    <row r="216" spans="1:29" ht="24" hidden="1" customHeight="1" x14ac:dyDescent="0.25">
      <c r="A216" s="209"/>
      <c r="B216" s="46" t="s">
        <v>14</v>
      </c>
      <c r="C216" s="872">
        <v>963</v>
      </c>
      <c r="D216" s="873" t="s">
        <v>36</v>
      </c>
      <c r="E216" s="218" t="s">
        <v>24</v>
      </c>
      <c r="F216" s="218" t="s">
        <v>297</v>
      </c>
      <c r="G216" s="1800" t="s">
        <v>221</v>
      </c>
      <c r="H216" s="1678" t="s">
        <v>129</v>
      </c>
      <c r="I216" s="874">
        <f t="shared" si="106"/>
        <v>0</v>
      </c>
      <c r="J216" s="875">
        <f t="shared" si="106"/>
        <v>0</v>
      </c>
      <c r="K216" s="457"/>
      <c r="L216" s="876"/>
      <c r="M216" s="457"/>
      <c r="N216" s="1010">
        <f t="shared" si="108"/>
        <v>0</v>
      </c>
      <c r="O216" s="454">
        <f t="shared" si="108"/>
        <v>0</v>
      </c>
      <c r="P216" s="454">
        <f t="shared" si="108"/>
        <v>0</v>
      </c>
      <c r="Q216" s="457">
        <f t="shared" si="108"/>
        <v>0</v>
      </c>
      <c r="R216" s="1019">
        <f t="shared" si="108"/>
        <v>0</v>
      </c>
      <c r="S216" s="925"/>
      <c r="T216" s="876"/>
      <c r="U216" s="877"/>
      <c r="V216" s="878">
        <f>V217</f>
        <v>0</v>
      </c>
      <c r="W216" s="457"/>
      <c r="X216" s="876"/>
      <c r="Y216" s="457"/>
      <c r="Z216" s="982"/>
      <c r="AA216" s="622"/>
      <c r="AB216" s="764"/>
      <c r="AC216" s="764"/>
    </row>
    <row r="217" spans="1:29" ht="16.5" hidden="1" customHeight="1" thickBot="1" x14ac:dyDescent="0.3">
      <c r="A217" s="215"/>
      <c r="B217" s="724" t="s">
        <v>15</v>
      </c>
      <c r="C217" s="217">
        <v>963</v>
      </c>
      <c r="D217" s="219" t="s">
        <v>36</v>
      </c>
      <c r="E217" s="220" t="s">
        <v>24</v>
      </c>
      <c r="F217" s="725" t="s">
        <v>297</v>
      </c>
      <c r="G217" s="1801" t="s">
        <v>221</v>
      </c>
      <c r="H217" s="1673" t="s">
        <v>130</v>
      </c>
      <c r="I217" s="465">
        <f>J217+N217+R217+Y217</f>
        <v>0</v>
      </c>
      <c r="J217" s="596"/>
      <c r="K217" s="462"/>
      <c r="L217" s="463"/>
      <c r="M217" s="462"/>
      <c r="N217" s="1011"/>
      <c r="O217" s="938"/>
      <c r="P217" s="938"/>
      <c r="Q217" s="461"/>
      <c r="R217" s="1020"/>
      <c r="S217" s="921"/>
      <c r="T217" s="463"/>
      <c r="U217" s="464"/>
      <c r="V217" s="649"/>
      <c r="W217" s="462"/>
      <c r="X217" s="463"/>
      <c r="Y217" s="462"/>
      <c r="Z217" s="986"/>
      <c r="AA217" s="989"/>
      <c r="AB217" s="764"/>
      <c r="AC217" s="764"/>
    </row>
    <row r="218" spans="1:29" ht="72" hidden="1" thickBot="1" x14ac:dyDescent="0.3">
      <c r="A218" s="2088" t="s">
        <v>72</v>
      </c>
      <c r="B218" s="1103" t="s">
        <v>321</v>
      </c>
      <c r="C218" s="1104">
        <v>963</v>
      </c>
      <c r="D218" s="189" t="s">
        <v>36</v>
      </c>
      <c r="E218" s="190" t="s">
        <v>24</v>
      </c>
      <c r="F218" s="190" t="s">
        <v>320</v>
      </c>
      <c r="G218" s="1802" t="s">
        <v>28</v>
      </c>
      <c r="H218" s="1654" t="s">
        <v>28</v>
      </c>
      <c r="I218" s="1069">
        <f>I219</f>
        <v>0</v>
      </c>
      <c r="J218" s="1069">
        <f t="shared" ref="J218:Q218" si="109">J219</f>
        <v>0</v>
      </c>
      <c r="K218" s="1069">
        <f t="shared" si="109"/>
        <v>0</v>
      </c>
      <c r="L218" s="1069">
        <f t="shared" si="109"/>
        <v>0</v>
      </c>
      <c r="M218" s="1069">
        <f t="shared" si="109"/>
        <v>0</v>
      </c>
      <c r="N218" s="1069">
        <f t="shared" si="109"/>
        <v>0</v>
      </c>
      <c r="O218" s="1069">
        <f t="shared" si="109"/>
        <v>0</v>
      </c>
      <c r="P218" s="1069">
        <f t="shared" si="109"/>
        <v>0</v>
      </c>
      <c r="Q218" s="1069">
        <f t="shared" si="109"/>
        <v>0</v>
      </c>
      <c r="R218" s="1069">
        <f t="shared" ref="R218:AA218" si="110">R219</f>
        <v>0</v>
      </c>
      <c r="S218" s="1069">
        <f t="shared" si="110"/>
        <v>0</v>
      </c>
      <c r="T218" s="1069">
        <f t="shared" si="110"/>
        <v>0</v>
      </c>
      <c r="U218" s="1069">
        <f t="shared" si="110"/>
        <v>0</v>
      </c>
      <c r="V218" s="1069">
        <f t="shared" si="110"/>
        <v>0</v>
      </c>
      <c r="W218" s="1069">
        <f t="shared" si="110"/>
        <v>0</v>
      </c>
      <c r="X218" s="1069">
        <f t="shared" si="110"/>
        <v>0</v>
      </c>
      <c r="Y218" s="1069">
        <f t="shared" si="110"/>
        <v>0</v>
      </c>
      <c r="Z218" s="1069">
        <f t="shared" si="110"/>
        <v>0</v>
      </c>
      <c r="AA218" s="1069">
        <f t="shared" si="110"/>
        <v>0</v>
      </c>
      <c r="AB218" s="764"/>
      <c r="AC218" s="764"/>
    </row>
    <row r="219" spans="1:29" ht="43.5" hidden="1" thickBot="1" x14ac:dyDescent="0.3">
      <c r="A219" s="2088"/>
      <c r="B219" s="46" t="s">
        <v>271</v>
      </c>
      <c r="C219" s="73">
        <v>963</v>
      </c>
      <c r="D219" s="74" t="s">
        <v>36</v>
      </c>
      <c r="E219" s="75" t="s">
        <v>24</v>
      </c>
      <c r="F219" s="75" t="s">
        <v>320</v>
      </c>
      <c r="G219" s="1749" t="s">
        <v>221</v>
      </c>
      <c r="H219" s="1654" t="s">
        <v>28</v>
      </c>
      <c r="I219" s="1069">
        <f>I220</f>
        <v>0</v>
      </c>
      <c r="J219" s="1069">
        <f t="shared" ref="J219:U219" si="111">J220</f>
        <v>0</v>
      </c>
      <c r="K219" s="994">
        <f t="shared" si="111"/>
        <v>0</v>
      </c>
      <c r="L219" s="994">
        <f t="shared" si="111"/>
        <v>0</v>
      </c>
      <c r="M219" s="994">
        <f t="shared" si="111"/>
        <v>0</v>
      </c>
      <c r="N219" s="1069">
        <f t="shared" si="111"/>
        <v>0</v>
      </c>
      <c r="O219" s="994">
        <f t="shared" si="111"/>
        <v>0</v>
      </c>
      <c r="P219" s="994">
        <f t="shared" si="111"/>
        <v>0</v>
      </c>
      <c r="Q219" s="994">
        <f t="shared" si="111"/>
        <v>0</v>
      </c>
      <c r="R219" s="1069">
        <f t="shared" si="111"/>
        <v>0</v>
      </c>
      <c r="S219" s="994">
        <f t="shared" si="111"/>
        <v>0</v>
      </c>
      <c r="T219" s="994">
        <f t="shared" si="111"/>
        <v>0</v>
      </c>
      <c r="U219" s="994">
        <f t="shared" si="111"/>
        <v>0</v>
      </c>
      <c r="V219" s="1069">
        <f t="shared" ref="V219:AA219" si="112">V220</f>
        <v>0</v>
      </c>
      <c r="W219" s="994">
        <f t="shared" si="112"/>
        <v>0</v>
      </c>
      <c r="X219" s="994">
        <f t="shared" si="112"/>
        <v>0</v>
      </c>
      <c r="Y219" s="994">
        <f t="shared" si="112"/>
        <v>0</v>
      </c>
      <c r="Z219" s="1102">
        <f t="shared" si="112"/>
        <v>0</v>
      </c>
      <c r="AA219" s="1102">
        <f t="shared" si="112"/>
        <v>0</v>
      </c>
      <c r="AB219" s="764"/>
      <c r="AC219" s="764"/>
    </row>
    <row r="220" spans="1:29" ht="18.75" hidden="1" thickBot="1" x14ac:dyDescent="0.3">
      <c r="A220" s="2088"/>
      <c r="B220" s="46" t="s">
        <v>51</v>
      </c>
      <c r="C220" s="73">
        <v>963</v>
      </c>
      <c r="D220" s="74" t="s">
        <v>36</v>
      </c>
      <c r="E220" s="75" t="s">
        <v>24</v>
      </c>
      <c r="F220" s="75" t="s">
        <v>320</v>
      </c>
      <c r="G220" s="1749" t="s">
        <v>221</v>
      </c>
      <c r="H220" s="1654" t="s">
        <v>53</v>
      </c>
      <c r="I220" s="1069">
        <f>I221</f>
        <v>0</v>
      </c>
      <c r="J220" s="1069">
        <f t="shared" ref="J220:AA220" si="113">J221</f>
        <v>0</v>
      </c>
      <c r="K220" s="994">
        <f t="shared" si="113"/>
        <v>0</v>
      </c>
      <c r="L220" s="994">
        <f t="shared" si="113"/>
        <v>0</v>
      </c>
      <c r="M220" s="994">
        <f t="shared" si="113"/>
        <v>0</v>
      </c>
      <c r="N220" s="1069">
        <f t="shared" si="113"/>
        <v>0</v>
      </c>
      <c r="O220" s="994">
        <f t="shared" si="113"/>
        <v>0</v>
      </c>
      <c r="P220" s="994">
        <f t="shared" si="113"/>
        <v>0</v>
      </c>
      <c r="Q220" s="994">
        <f t="shared" si="113"/>
        <v>0</v>
      </c>
      <c r="R220" s="1069">
        <f t="shared" si="113"/>
        <v>0</v>
      </c>
      <c r="S220" s="994">
        <f t="shared" si="113"/>
        <v>0</v>
      </c>
      <c r="T220" s="994">
        <f t="shared" si="113"/>
        <v>0</v>
      </c>
      <c r="U220" s="994">
        <f t="shared" si="113"/>
        <v>0</v>
      </c>
      <c r="V220" s="1069">
        <f t="shared" si="113"/>
        <v>0</v>
      </c>
      <c r="W220" s="994">
        <f t="shared" si="113"/>
        <v>0</v>
      </c>
      <c r="X220" s="994">
        <f t="shared" si="113"/>
        <v>0</v>
      </c>
      <c r="Y220" s="994">
        <f t="shared" si="113"/>
        <v>0</v>
      </c>
      <c r="Z220" s="1102">
        <f t="shared" si="113"/>
        <v>0</v>
      </c>
      <c r="AA220" s="1102">
        <f t="shared" si="113"/>
        <v>0</v>
      </c>
      <c r="AB220" s="764"/>
      <c r="AC220" s="764"/>
    </row>
    <row r="221" spans="1:29" ht="18.75" hidden="1" thickBot="1" x14ac:dyDescent="0.3">
      <c r="A221" s="2088"/>
      <c r="B221" s="1046" t="s">
        <v>277</v>
      </c>
      <c r="C221" s="73">
        <v>963</v>
      </c>
      <c r="D221" s="74" t="s">
        <v>36</v>
      </c>
      <c r="E221" s="75" t="s">
        <v>24</v>
      </c>
      <c r="F221" s="75" t="s">
        <v>320</v>
      </c>
      <c r="G221" s="1749" t="s">
        <v>221</v>
      </c>
      <c r="H221" s="1654" t="s">
        <v>54</v>
      </c>
      <c r="I221" s="1069">
        <f>I222</f>
        <v>0</v>
      </c>
      <c r="J221" s="1043">
        <f t="shared" ref="J221:AA221" si="114">J222</f>
        <v>0</v>
      </c>
      <c r="K221" s="929">
        <f t="shared" si="114"/>
        <v>0</v>
      </c>
      <c r="L221" s="929">
        <f t="shared" si="114"/>
        <v>0</v>
      </c>
      <c r="M221" s="929">
        <f t="shared" si="114"/>
        <v>0</v>
      </c>
      <c r="N221" s="1043">
        <f t="shared" si="114"/>
        <v>0</v>
      </c>
      <c r="O221" s="929">
        <f t="shared" si="114"/>
        <v>0</v>
      </c>
      <c r="P221" s="929">
        <f t="shared" si="114"/>
        <v>0</v>
      </c>
      <c r="Q221" s="929">
        <f t="shared" si="114"/>
        <v>0</v>
      </c>
      <c r="R221" s="1043">
        <f t="shared" si="114"/>
        <v>0</v>
      </c>
      <c r="S221" s="929">
        <f t="shared" si="114"/>
        <v>0</v>
      </c>
      <c r="T221" s="929">
        <f t="shared" si="114"/>
        <v>0</v>
      </c>
      <c r="U221" s="929">
        <f t="shared" si="114"/>
        <v>0</v>
      </c>
      <c r="V221" s="1043">
        <f t="shared" si="114"/>
        <v>0</v>
      </c>
      <c r="W221" s="929">
        <f t="shared" si="114"/>
        <v>0</v>
      </c>
      <c r="X221" s="929">
        <f t="shared" si="114"/>
        <v>0</v>
      </c>
      <c r="Y221" s="929">
        <f t="shared" si="114"/>
        <v>0</v>
      </c>
      <c r="Z221" s="1088">
        <f t="shared" si="114"/>
        <v>0</v>
      </c>
      <c r="AA221" s="1088">
        <f t="shared" si="114"/>
        <v>0</v>
      </c>
      <c r="AB221" s="764"/>
      <c r="AC221" s="764"/>
    </row>
    <row r="222" spans="1:29" ht="18.75" hidden="1" thickBot="1" x14ac:dyDescent="0.3">
      <c r="A222" s="2089"/>
      <c r="B222" s="1021" t="s">
        <v>279</v>
      </c>
      <c r="C222" s="1023">
        <v>963</v>
      </c>
      <c r="D222" s="182" t="s">
        <v>36</v>
      </c>
      <c r="E222" s="152" t="s">
        <v>24</v>
      </c>
      <c r="F222" s="152" t="s">
        <v>320</v>
      </c>
      <c r="G222" s="1752" t="s">
        <v>221</v>
      </c>
      <c r="H222" s="1679" t="s">
        <v>211</v>
      </c>
      <c r="I222" s="1069">
        <f>J222+N222+R222+V222</f>
        <v>0</v>
      </c>
      <c r="J222" s="1047"/>
      <c r="K222" s="420"/>
      <c r="L222" s="421"/>
      <c r="M222" s="420"/>
      <c r="N222" s="1048"/>
      <c r="O222" s="420"/>
      <c r="P222" s="420"/>
      <c r="Q222" s="420"/>
      <c r="R222" s="863">
        <f>S222+T222+U222</f>
        <v>0</v>
      </c>
      <c r="S222" s="466"/>
      <c r="T222" s="406"/>
      <c r="U222" s="429"/>
      <c r="V222" s="1066">
        <f>W222+X222+Y222</f>
        <v>0</v>
      </c>
      <c r="W222" s="1067"/>
      <c r="X222" s="1068"/>
      <c r="Y222" s="1067"/>
      <c r="Z222" s="649"/>
      <c r="AA222" s="1011"/>
      <c r="AB222" s="764"/>
      <c r="AC222" s="764"/>
    </row>
    <row r="223" spans="1:29" s="1" customFormat="1" ht="59.25" customHeight="1" thickBot="1" x14ac:dyDescent="0.3">
      <c r="A223" s="222" t="s">
        <v>72</v>
      </c>
      <c r="B223" s="483" t="s">
        <v>220</v>
      </c>
      <c r="C223" s="96">
        <v>963</v>
      </c>
      <c r="D223" s="599" t="s">
        <v>36</v>
      </c>
      <c r="E223" s="496" t="s">
        <v>24</v>
      </c>
      <c r="F223" s="496" t="s">
        <v>392</v>
      </c>
      <c r="G223" s="1796" t="s">
        <v>28</v>
      </c>
      <c r="H223" s="1674" t="s">
        <v>28</v>
      </c>
      <c r="I223" s="1170">
        <f t="shared" ref="I223:Z224" si="115">I224</f>
        <v>0</v>
      </c>
      <c r="J223" s="1175">
        <f t="shared" si="115"/>
        <v>0</v>
      </c>
      <c r="K223" s="1170">
        <f t="shared" si="115"/>
        <v>0</v>
      </c>
      <c r="L223" s="1339">
        <f t="shared" si="115"/>
        <v>0</v>
      </c>
      <c r="M223" s="1170">
        <f t="shared" si="115"/>
        <v>0</v>
      </c>
      <c r="N223" s="1170">
        <f t="shared" si="115"/>
        <v>0</v>
      </c>
      <c r="O223" s="1170">
        <f t="shared" si="115"/>
        <v>0</v>
      </c>
      <c r="P223" s="1170">
        <f t="shared" si="115"/>
        <v>0</v>
      </c>
      <c r="Q223" s="1170">
        <f t="shared" si="115"/>
        <v>0</v>
      </c>
      <c r="R223" s="1174">
        <f t="shared" si="115"/>
        <v>0</v>
      </c>
      <c r="S223" s="1174">
        <f t="shared" si="115"/>
        <v>0</v>
      </c>
      <c r="T223" s="1339">
        <f t="shared" si="115"/>
        <v>0</v>
      </c>
      <c r="U223" s="1175">
        <f t="shared" si="115"/>
        <v>0</v>
      </c>
      <c r="V223" s="1175">
        <f t="shared" si="115"/>
        <v>0</v>
      </c>
      <c r="W223" s="1170">
        <f t="shared" si="115"/>
        <v>0</v>
      </c>
      <c r="X223" s="1170">
        <f t="shared" si="115"/>
        <v>0</v>
      </c>
      <c r="Y223" s="1170">
        <f t="shared" si="115"/>
        <v>0</v>
      </c>
      <c r="Z223" s="1175">
        <f t="shared" si="115"/>
        <v>0</v>
      </c>
      <c r="AA223" s="1170">
        <f>AA224</f>
        <v>0</v>
      </c>
      <c r="AB223" s="764"/>
      <c r="AC223" s="764"/>
    </row>
    <row r="224" spans="1:29" s="1" customFormat="1" ht="40.5" customHeight="1" x14ac:dyDescent="0.25">
      <c r="A224" s="2098"/>
      <c r="B224" s="581" t="s">
        <v>270</v>
      </c>
      <c r="C224" s="74" t="s">
        <v>107</v>
      </c>
      <c r="D224" s="70" t="s">
        <v>36</v>
      </c>
      <c r="E224" s="71" t="s">
        <v>24</v>
      </c>
      <c r="F224" s="75" t="s">
        <v>392</v>
      </c>
      <c r="G224" s="1774" t="s">
        <v>221</v>
      </c>
      <c r="H224" s="1680" t="s">
        <v>28</v>
      </c>
      <c r="I224" s="1340">
        <f t="shared" si="115"/>
        <v>0</v>
      </c>
      <c r="J224" s="1341">
        <f t="shared" si="115"/>
        <v>0</v>
      </c>
      <c r="K224" s="1342">
        <f t="shared" si="115"/>
        <v>0</v>
      </c>
      <c r="L224" s="1343">
        <f t="shared" si="115"/>
        <v>0</v>
      </c>
      <c r="M224" s="1342">
        <f t="shared" si="115"/>
        <v>0</v>
      </c>
      <c r="N224" s="1340">
        <f t="shared" si="115"/>
        <v>0</v>
      </c>
      <c r="O224" s="1344">
        <f t="shared" si="115"/>
        <v>0</v>
      </c>
      <c r="P224" s="1344">
        <f t="shared" si="115"/>
        <v>0</v>
      </c>
      <c r="Q224" s="1342">
        <f t="shared" si="115"/>
        <v>0</v>
      </c>
      <c r="R224" s="1345">
        <f t="shared" si="115"/>
        <v>0</v>
      </c>
      <c r="S224" s="1346">
        <f t="shared" si="115"/>
        <v>0</v>
      </c>
      <c r="T224" s="1343">
        <f t="shared" si="115"/>
        <v>0</v>
      </c>
      <c r="U224" s="1342">
        <f t="shared" si="115"/>
        <v>0</v>
      </c>
      <c r="V224" s="1341">
        <f t="shared" si="115"/>
        <v>0</v>
      </c>
      <c r="W224" s="1342">
        <f t="shared" si="115"/>
        <v>0</v>
      </c>
      <c r="X224" s="1343">
        <f t="shared" si="115"/>
        <v>0</v>
      </c>
      <c r="Y224" s="1342">
        <f t="shared" si="115"/>
        <v>0</v>
      </c>
      <c r="Z224" s="1347">
        <f t="shared" si="115"/>
        <v>0</v>
      </c>
      <c r="AA224" s="1348">
        <f>AA225</f>
        <v>0</v>
      </c>
      <c r="AB224" s="764"/>
      <c r="AC224" s="764"/>
    </row>
    <row r="225" spans="1:29" s="1" customFormat="1" ht="14.25" customHeight="1" x14ac:dyDescent="0.25">
      <c r="A225" s="2098"/>
      <c r="B225" s="79" t="s">
        <v>51</v>
      </c>
      <c r="C225" s="103">
        <v>963</v>
      </c>
      <c r="D225" s="80" t="s">
        <v>36</v>
      </c>
      <c r="E225" s="81" t="s">
        <v>24</v>
      </c>
      <c r="F225" s="81" t="s">
        <v>392</v>
      </c>
      <c r="G225" s="1758" t="s">
        <v>221</v>
      </c>
      <c r="H225" s="1681" t="s">
        <v>53</v>
      </c>
      <c r="I225" s="1340">
        <f t="shared" ref="I225:AA225" si="116">I226+I230</f>
        <v>0</v>
      </c>
      <c r="J225" s="1341">
        <f t="shared" si="116"/>
        <v>0</v>
      </c>
      <c r="K225" s="1344">
        <f t="shared" si="116"/>
        <v>0</v>
      </c>
      <c r="L225" s="1343">
        <f t="shared" si="116"/>
        <v>0</v>
      </c>
      <c r="M225" s="1344">
        <f t="shared" si="116"/>
        <v>0</v>
      </c>
      <c r="N225" s="1340">
        <f t="shared" si="116"/>
        <v>0</v>
      </c>
      <c r="O225" s="1349">
        <f t="shared" si="116"/>
        <v>0</v>
      </c>
      <c r="P225" s="1349">
        <f t="shared" si="116"/>
        <v>0</v>
      </c>
      <c r="Q225" s="1344">
        <f t="shared" si="116"/>
        <v>0</v>
      </c>
      <c r="R225" s="1345">
        <f t="shared" si="116"/>
        <v>0</v>
      </c>
      <c r="S225" s="1350">
        <f t="shared" si="116"/>
        <v>0</v>
      </c>
      <c r="T225" s="1343">
        <f t="shared" si="116"/>
        <v>0</v>
      </c>
      <c r="U225" s="1344">
        <f t="shared" si="116"/>
        <v>0</v>
      </c>
      <c r="V225" s="1341">
        <f t="shared" si="116"/>
        <v>0</v>
      </c>
      <c r="W225" s="1344">
        <f t="shared" si="116"/>
        <v>0</v>
      </c>
      <c r="X225" s="1343">
        <f t="shared" si="116"/>
        <v>0</v>
      </c>
      <c r="Y225" s="1344">
        <f t="shared" si="116"/>
        <v>0</v>
      </c>
      <c r="Z225" s="1351">
        <f t="shared" si="116"/>
        <v>0</v>
      </c>
      <c r="AA225" s="1352">
        <f t="shared" si="116"/>
        <v>0</v>
      </c>
      <c r="AB225" s="764"/>
      <c r="AC225" s="764"/>
    </row>
    <row r="226" spans="1:29" s="1" customFormat="1" ht="13.5" customHeight="1" x14ac:dyDescent="0.25">
      <c r="A226" s="2098"/>
      <c r="B226" s="171" t="s">
        <v>277</v>
      </c>
      <c r="C226" s="103">
        <v>963</v>
      </c>
      <c r="D226" s="80" t="s">
        <v>36</v>
      </c>
      <c r="E226" s="81" t="s">
        <v>24</v>
      </c>
      <c r="F226" s="81" t="s">
        <v>392</v>
      </c>
      <c r="G226" s="1758" t="s">
        <v>221</v>
      </c>
      <c r="H226" s="1682" t="s">
        <v>54</v>
      </c>
      <c r="I226" s="1340">
        <f>I227+I228+I229</f>
        <v>0</v>
      </c>
      <c r="J226" s="1353">
        <f t="shared" ref="J226:AA226" si="117">J227+J228+J229</f>
        <v>0</v>
      </c>
      <c r="K226" s="1344">
        <f t="shared" si="117"/>
        <v>0</v>
      </c>
      <c r="L226" s="1343">
        <f t="shared" si="117"/>
        <v>0</v>
      </c>
      <c r="M226" s="1344">
        <f t="shared" si="117"/>
        <v>0</v>
      </c>
      <c r="N226" s="1340">
        <f t="shared" si="117"/>
        <v>0</v>
      </c>
      <c r="O226" s="1349">
        <f t="shared" si="117"/>
        <v>0</v>
      </c>
      <c r="P226" s="1349">
        <f t="shared" si="117"/>
        <v>0</v>
      </c>
      <c r="Q226" s="1344">
        <f t="shared" si="117"/>
        <v>0</v>
      </c>
      <c r="R226" s="1345">
        <f t="shared" si="117"/>
        <v>0</v>
      </c>
      <c r="S226" s="1350">
        <f t="shared" si="117"/>
        <v>0</v>
      </c>
      <c r="T226" s="1343">
        <f t="shared" si="117"/>
        <v>0</v>
      </c>
      <c r="U226" s="1344">
        <f t="shared" si="117"/>
        <v>0</v>
      </c>
      <c r="V226" s="1341">
        <f t="shared" si="117"/>
        <v>0</v>
      </c>
      <c r="W226" s="1344">
        <f t="shared" si="117"/>
        <v>0</v>
      </c>
      <c r="X226" s="1343">
        <f t="shared" si="117"/>
        <v>0</v>
      </c>
      <c r="Y226" s="1344">
        <f t="shared" si="117"/>
        <v>0</v>
      </c>
      <c r="Z226" s="1351">
        <f t="shared" si="117"/>
        <v>0</v>
      </c>
      <c r="AA226" s="1352">
        <f t="shared" si="117"/>
        <v>0</v>
      </c>
      <c r="AB226" s="764"/>
      <c r="AC226" s="764"/>
    </row>
    <row r="227" spans="1:29" s="1" customFormat="1" ht="18" x14ac:dyDescent="0.25">
      <c r="A227" s="2098"/>
      <c r="B227" s="83" t="s">
        <v>291</v>
      </c>
      <c r="C227" s="201">
        <v>963</v>
      </c>
      <c r="D227" s="85" t="s">
        <v>36</v>
      </c>
      <c r="E227" s="86" t="s">
        <v>24</v>
      </c>
      <c r="F227" s="86" t="s">
        <v>392</v>
      </c>
      <c r="G227" s="1757" t="s">
        <v>221</v>
      </c>
      <c r="H227" s="1683" t="s">
        <v>104</v>
      </c>
      <c r="I227" s="1354">
        <f>J227+N227+R227+V227</f>
        <v>0</v>
      </c>
      <c r="J227" s="1355">
        <f>K227+L227+M227</f>
        <v>0</v>
      </c>
      <c r="K227" s="1356"/>
      <c r="L227" s="1357"/>
      <c r="M227" s="1356"/>
      <c r="N227" s="1358">
        <f>O227+P227+Q227</f>
        <v>0</v>
      </c>
      <c r="O227" s="1359"/>
      <c r="P227" s="1359">
        <v>0</v>
      </c>
      <c r="Q227" s="1356">
        <v>0</v>
      </c>
      <c r="R227" s="1360">
        <f>S227+T227+U227</f>
        <v>0</v>
      </c>
      <c r="S227" s="1361"/>
      <c r="T227" s="1357"/>
      <c r="U227" s="1356"/>
      <c r="V227" s="1355">
        <f>W227+X227+Y227</f>
        <v>0</v>
      </c>
      <c r="W227" s="1356"/>
      <c r="X227" s="1357"/>
      <c r="Y227" s="1356">
        <v>0</v>
      </c>
      <c r="Z227" s="1057"/>
      <c r="AA227" s="1058"/>
      <c r="AB227" s="764"/>
      <c r="AC227" s="764"/>
    </row>
    <row r="228" spans="1:29" s="1" customFormat="1" ht="18" x14ac:dyDescent="0.25">
      <c r="A228" s="2098"/>
      <c r="B228" s="83" t="s">
        <v>278</v>
      </c>
      <c r="C228" s="105">
        <v>963</v>
      </c>
      <c r="D228" s="85" t="s">
        <v>36</v>
      </c>
      <c r="E228" s="86" t="s">
        <v>24</v>
      </c>
      <c r="F228" s="86" t="s">
        <v>392</v>
      </c>
      <c r="G228" s="1757" t="s">
        <v>221</v>
      </c>
      <c r="H228" s="1617">
        <v>225</v>
      </c>
      <c r="I228" s="1354">
        <f>J228+N228+R228+V228</f>
        <v>0</v>
      </c>
      <c r="J228" s="1362">
        <v>0</v>
      </c>
      <c r="K228" s="1359"/>
      <c r="L228" s="1363"/>
      <c r="M228" s="1359"/>
      <c r="N228" s="1354">
        <v>0</v>
      </c>
      <c r="O228" s="1359"/>
      <c r="P228" s="1359"/>
      <c r="Q228" s="1359"/>
      <c r="R228" s="1364">
        <v>0</v>
      </c>
      <c r="S228" s="1365"/>
      <c r="T228" s="1363"/>
      <c r="U228" s="1359"/>
      <c r="V228" s="1362">
        <v>0</v>
      </c>
      <c r="W228" s="1359"/>
      <c r="X228" s="1363"/>
      <c r="Y228" s="1359"/>
      <c r="Z228" s="1057"/>
      <c r="AA228" s="1058"/>
      <c r="AB228" s="764"/>
      <c r="AC228" s="764"/>
    </row>
    <row r="229" spans="1:29" s="1" customFormat="1" ht="14.25" customHeight="1" x14ac:dyDescent="0.25">
      <c r="A229" s="2098"/>
      <c r="B229" s="83" t="s">
        <v>279</v>
      </c>
      <c r="C229" s="103">
        <v>963</v>
      </c>
      <c r="D229" s="85" t="s">
        <v>36</v>
      </c>
      <c r="E229" s="86" t="s">
        <v>24</v>
      </c>
      <c r="F229" s="86" t="s">
        <v>392</v>
      </c>
      <c r="G229" s="1757" t="s">
        <v>221</v>
      </c>
      <c r="H229" s="1617">
        <v>226</v>
      </c>
      <c r="I229" s="1354">
        <f>J229+N229+R229+V229</f>
        <v>0</v>
      </c>
      <c r="J229" s="1362"/>
      <c r="K229" s="1359"/>
      <c r="L229" s="1363"/>
      <c r="M229" s="1359"/>
      <c r="N229" s="1354">
        <v>0</v>
      </c>
      <c r="O229" s="1359"/>
      <c r="P229" s="1359"/>
      <c r="Q229" s="1359"/>
      <c r="R229" s="1364">
        <v>0</v>
      </c>
      <c r="S229" s="1365"/>
      <c r="T229" s="1363"/>
      <c r="U229" s="1359"/>
      <c r="V229" s="1362"/>
      <c r="W229" s="1359"/>
      <c r="X229" s="1363"/>
      <c r="Y229" s="1359"/>
      <c r="Z229" s="1057"/>
      <c r="AA229" s="1058"/>
      <c r="AB229" s="764"/>
      <c r="AC229" s="764"/>
    </row>
    <row r="230" spans="1:29" s="1" customFormat="1" ht="13.5" customHeight="1" x14ac:dyDescent="0.25">
      <c r="A230" s="2098"/>
      <c r="B230" s="79" t="s">
        <v>14</v>
      </c>
      <c r="C230" s="103">
        <v>963</v>
      </c>
      <c r="D230" s="80" t="s">
        <v>36</v>
      </c>
      <c r="E230" s="81" t="s">
        <v>24</v>
      </c>
      <c r="F230" s="81" t="s">
        <v>392</v>
      </c>
      <c r="G230" s="1758" t="s">
        <v>221</v>
      </c>
      <c r="H230" s="1618">
        <v>300</v>
      </c>
      <c r="I230" s="1366">
        <f>I231</f>
        <v>0</v>
      </c>
      <c r="J230" s="1367">
        <f>J231</f>
        <v>0</v>
      </c>
      <c r="K230" s="1349">
        <f t="shared" ref="K230:Y230" si="118">K231</f>
        <v>0</v>
      </c>
      <c r="L230" s="1368">
        <f t="shared" si="118"/>
        <v>0</v>
      </c>
      <c r="M230" s="1349">
        <f t="shared" si="118"/>
        <v>0</v>
      </c>
      <c r="N230" s="1366">
        <f t="shared" si="118"/>
        <v>0</v>
      </c>
      <c r="O230" s="1349">
        <f t="shared" si="118"/>
        <v>0</v>
      </c>
      <c r="P230" s="1349">
        <f t="shared" si="118"/>
        <v>0</v>
      </c>
      <c r="Q230" s="1349">
        <f t="shared" si="118"/>
        <v>0</v>
      </c>
      <c r="R230" s="1369">
        <f t="shared" si="118"/>
        <v>0</v>
      </c>
      <c r="S230" s="1370">
        <f t="shared" si="118"/>
        <v>0</v>
      </c>
      <c r="T230" s="1368">
        <f t="shared" si="118"/>
        <v>0</v>
      </c>
      <c r="U230" s="1349">
        <f t="shared" si="118"/>
        <v>0</v>
      </c>
      <c r="V230" s="1367">
        <f t="shared" si="118"/>
        <v>0</v>
      </c>
      <c r="W230" s="1349">
        <f t="shared" si="118"/>
        <v>0</v>
      </c>
      <c r="X230" s="1368">
        <f t="shared" si="118"/>
        <v>0</v>
      </c>
      <c r="Y230" s="1349">
        <f t="shared" si="118"/>
        <v>0</v>
      </c>
      <c r="Z230" s="1057"/>
      <c r="AA230" s="1058"/>
      <c r="AB230" s="764"/>
      <c r="AC230" s="764"/>
    </row>
    <row r="231" spans="1:29" s="1" customFormat="1" ht="18.75" thickBot="1" x14ac:dyDescent="0.3">
      <c r="A231" s="2099"/>
      <c r="B231" s="49" t="s">
        <v>17</v>
      </c>
      <c r="C231" s="172">
        <v>963</v>
      </c>
      <c r="D231" s="173" t="s">
        <v>36</v>
      </c>
      <c r="E231" s="150" t="s">
        <v>24</v>
      </c>
      <c r="F231" s="106" t="s">
        <v>392</v>
      </c>
      <c r="G231" s="1803" t="s">
        <v>221</v>
      </c>
      <c r="H231" s="1622">
        <v>340</v>
      </c>
      <c r="I231" s="1371">
        <f>J231+N231+R231+Y231</f>
        <v>0</v>
      </c>
      <c r="J231" s="1372">
        <f>K231+L231+M231</f>
        <v>0</v>
      </c>
      <c r="K231" s="1373"/>
      <c r="L231" s="1374"/>
      <c r="M231" s="1373"/>
      <c r="N231" s="1371">
        <f>O231+P231+Q231</f>
        <v>0</v>
      </c>
      <c r="O231" s="1375"/>
      <c r="P231" s="1375"/>
      <c r="Q231" s="1373"/>
      <c r="R231" s="1376">
        <f>S231+T231+U231</f>
        <v>0</v>
      </c>
      <c r="S231" s="1377"/>
      <c r="T231" s="1374"/>
      <c r="U231" s="1373"/>
      <c r="V231" s="1372">
        <f>W231+X231+Y231</f>
        <v>0</v>
      </c>
      <c r="W231" s="1373"/>
      <c r="X231" s="1374"/>
      <c r="Y231" s="1373"/>
      <c r="Z231" s="1218"/>
      <c r="AA231" s="1219"/>
      <c r="AB231" s="764"/>
      <c r="AC231" s="764"/>
    </row>
    <row r="232" spans="1:29" s="1" customFormat="1" ht="18.75" hidden="1" thickBot="1" x14ac:dyDescent="0.3">
      <c r="A232" s="342" t="s">
        <v>72</v>
      </c>
      <c r="B232" s="600" t="s">
        <v>87</v>
      </c>
      <c r="C232" s="601">
        <v>963</v>
      </c>
      <c r="D232" s="602" t="s">
        <v>36</v>
      </c>
      <c r="E232" s="603" t="s">
        <v>24</v>
      </c>
      <c r="F232" s="603" t="s">
        <v>239</v>
      </c>
      <c r="G232" s="603" t="s">
        <v>28</v>
      </c>
      <c r="H232" s="140" t="s">
        <v>28</v>
      </c>
      <c r="I232" s="1378">
        <f>I233</f>
        <v>0</v>
      </c>
      <c r="J232" s="1379" t="str">
        <f>J233</f>
        <v>0</v>
      </c>
      <c r="K232" s="1380"/>
      <c r="L232" s="1381"/>
      <c r="M232" s="1380"/>
      <c r="N232" s="1380" t="str">
        <f>N233</f>
        <v>0</v>
      </c>
      <c r="O232" s="1378"/>
      <c r="P232" s="1378"/>
      <c r="Q232" s="1378"/>
      <c r="R232" s="1382">
        <f>R233</f>
        <v>0</v>
      </c>
      <c r="S232" s="1382"/>
      <c r="T232" s="1383"/>
      <c r="U232" s="1384"/>
      <c r="V232" s="1384">
        <f t="shared" ref="V232:AA232" si="119">V233</f>
        <v>0</v>
      </c>
      <c r="W232" s="1378">
        <f t="shared" si="119"/>
        <v>0</v>
      </c>
      <c r="X232" s="1378">
        <f t="shared" si="119"/>
        <v>0</v>
      </c>
      <c r="Y232" s="1378">
        <f t="shared" si="119"/>
        <v>0</v>
      </c>
      <c r="Z232" s="1384">
        <f t="shared" si="119"/>
        <v>0</v>
      </c>
      <c r="AA232" s="1378">
        <f t="shared" si="119"/>
        <v>0</v>
      </c>
      <c r="AB232" s="764"/>
      <c r="AC232" s="764"/>
    </row>
    <row r="233" spans="1:29" s="1" customFormat="1" ht="42.75" hidden="1" customHeight="1" x14ac:dyDescent="0.25">
      <c r="A233" s="2088"/>
      <c r="B233" s="581" t="s">
        <v>270</v>
      </c>
      <c r="C233" s="102">
        <v>963</v>
      </c>
      <c r="D233" s="77" t="s">
        <v>36</v>
      </c>
      <c r="E233" s="78" t="s">
        <v>24</v>
      </c>
      <c r="F233" s="78" t="s">
        <v>239</v>
      </c>
      <c r="G233" s="78" t="s">
        <v>221</v>
      </c>
      <c r="H233" s="1684" t="s">
        <v>28</v>
      </c>
      <c r="I233" s="366">
        <f>I234</f>
        <v>0</v>
      </c>
      <c r="J233" s="1385" t="s">
        <v>64</v>
      </c>
      <c r="K233" s="1386"/>
      <c r="L233" s="1387"/>
      <c r="M233" s="1386"/>
      <c r="N233" s="1388" t="s">
        <v>64</v>
      </c>
      <c r="O233" s="367"/>
      <c r="P233" s="367"/>
      <c r="Q233" s="367"/>
      <c r="R233" s="863">
        <f>R234</f>
        <v>0</v>
      </c>
      <c r="S233" s="1335"/>
      <c r="T233" s="1237"/>
      <c r="U233" s="1195"/>
      <c r="V233" s="707">
        <f>V234</f>
        <v>0</v>
      </c>
      <c r="W233" s="367"/>
      <c r="X233" s="1237"/>
      <c r="Y233" s="367"/>
      <c r="Z233" s="1064"/>
      <c r="AA233" s="1065"/>
      <c r="AB233" s="764"/>
      <c r="AC233" s="764"/>
    </row>
    <row r="234" spans="1:29" s="1" customFormat="1" ht="18.75" hidden="1" thickBot="1" x14ac:dyDescent="0.3">
      <c r="A234" s="2088"/>
      <c r="B234" s="83" t="s">
        <v>51</v>
      </c>
      <c r="C234" s="105">
        <v>963</v>
      </c>
      <c r="D234" s="89" t="s">
        <v>36</v>
      </c>
      <c r="E234" s="90" t="s">
        <v>24</v>
      </c>
      <c r="F234" s="90" t="s">
        <v>239</v>
      </c>
      <c r="G234" s="90" t="s">
        <v>221</v>
      </c>
      <c r="H234" s="1634" t="s">
        <v>53</v>
      </c>
      <c r="I234" s="1191">
        <f>I235</f>
        <v>0</v>
      </c>
      <c r="J234" s="1389" t="s">
        <v>64</v>
      </c>
      <c r="K234" s="1390"/>
      <c r="L234" s="1391"/>
      <c r="M234" s="1390"/>
      <c r="N234" s="1392" t="s">
        <v>64</v>
      </c>
      <c r="O234" s="129"/>
      <c r="P234" s="129"/>
      <c r="Q234" s="1192"/>
      <c r="R234" s="1193">
        <f>R235</f>
        <v>0</v>
      </c>
      <c r="S234" s="466"/>
      <c r="T234" s="406"/>
      <c r="U234" s="429"/>
      <c r="V234" s="1194">
        <f>V235</f>
        <v>0</v>
      </c>
      <c r="W234" s="1192"/>
      <c r="X234" s="406"/>
      <c r="Y234" s="1192"/>
      <c r="Z234" s="1057"/>
      <c r="AA234" s="1058"/>
      <c r="AB234" s="764"/>
      <c r="AC234" s="764"/>
    </row>
    <row r="235" spans="1:29" s="1" customFormat="1" ht="18.75" hidden="1" thickBot="1" x14ac:dyDescent="0.3">
      <c r="A235" s="2088"/>
      <c r="B235" s="83" t="s">
        <v>8</v>
      </c>
      <c r="C235" s="105">
        <v>963</v>
      </c>
      <c r="D235" s="89" t="s">
        <v>36</v>
      </c>
      <c r="E235" s="90" t="s">
        <v>24</v>
      </c>
      <c r="F235" s="90" t="s">
        <v>239</v>
      </c>
      <c r="G235" s="90" t="s">
        <v>221</v>
      </c>
      <c r="H235" s="1634" t="s">
        <v>54</v>
      </c>
      <c r="I235" s="1191">
        <f>I236</f>
        <v>0</v>
      </c>
      <c r="J235" s="1241">
        <f>J236</f>
        <v>0</v>
      </c>
      <c r="K235" s="1192"/>
      <c r="L235" s="406"/>
      <c r="M235" s="1192"/>
      <c r="N235" s="1191">
        <f>N236</f>
        <v>0</v>
      </c>
      <c r="O235" s="129"/>
      <c r="P235" s="129"/>
      <c r="Q235" s="1192"/>
      <c r="R235" s="1193">
        <f>R236</f>
        <v>0</v>
      </c>
      <c r="S235" s="466"/>
      <c r="T235" s="406"/>
      <c r="U235" s="429"/>
      <c r="V235" s="1194">
        <f>V236</f>
        <v>0</v>
      </c>
      <c r="W235" s="1192"/>
      <c r="X235" s="406"/>
      <c r="Y235" s="1192"/>
      <c r="Z235" s="1057"/>
      <c r="AA235" s="1058"/>
      <c r="AB235" s="764"/>
      <c r="AC235" s="764"/>
    </row>
    <row r="236" spans="1:29" s="1" customFormat="1" ht="18.75" hidden="1" thickBot="1" x14ac:dyDescent="0.3">
      <c r="A236" s="2089"/>
      <c r="B236" s="200" t="s">
        <v>278</v>
      </c>
      <c r="C236" s="201">
        <v>963</v>
      </c>
      <c r="D236" s="89" t="s">
        <v>36</v>
      </c>
      <c r="E236" s="90" t="s">
        <v>24</v>
      </c>
      <c r="F236" s="90" t="s">
        <v>239</v>
      </c>
      <c r="G236" s="90" t="s">
        <v>221</v>
      </c>
      <c r="H236" s="1647">
        <v>225</v>
      </c>
      <c r="I236" s="1243">
        <f>J236+N236+R236+Y236</f>
        <v>0</v>
      </c>
      <c r="J236" s="1239">
        <v>0</v>
      </c>
      <c r="K236" s="1208"/>
      <c r="L236" s="1245"/>
      <c r="M236" s="1208"/>
      <c r="N236" s="1243">
        <v>0</v>
      </c>
      <c r="O236" s="389"/>
      <c r="P236" s="389"/>
      <c r="Q236" s="1208"/>
      <c r="R236" s="1246">
        <v>0</v>
      </c>
      <c r="S236" s="1209"/>
      <c r="T236" s="1245"/>
      <c r="U236" s="1210"/>
      <c r="V236" s="1244">
        <v>0</v>
      </c>
      <c r="W236" s="1208"/>
      <c r="X236" s="1245"/>
      <c r="Y236" s="1208"/>
      <c r="Z236" s="1218"/>
      <c r="AA236" s="1219"/>
      <c r="AB236" s="764"/>
      <c r="AC236" s="764"/>
    </row>
    <row r="237" spans="1:29" s="1" customFormat="1" ht="30" thickBot="1" x14ac:dyDescent="0.3">
      <c r="A237" s="222" t="s">
        <v>72</v>
      </c>
      <c r="B237" s="1141" t="s">
        <v>88</v>
      </c>
      <c r="C237" s="598">
        <v>963</v>
      </c>
      <c r="D237" s="511" t="s">
        <v>36</v>
      </c>
      <c r="E237" s="512" t="s">
        <v>24</v>
      </c>
      <c r="F237" s="512" t="s">
        <v>393</v>
      </c>
      <c r="G237" s="1775" t="s">
        <v>28</v>
      </c>
      <c r="H237" s="140" t="s">
        <v>28</v>
      </c>
      <c r="I237" s="1234">
        <f t="shared" ref="I237:AA237" si="120">I238</f>
        <v>0</v>
      </c>
      <c r="J237" s="1234">
        <f t="shared" si="120"/>
        <v>0</v>
      </c>
      <c r="K237" s="1393">
        <f t="shared" si="120"/>
        <v>0</v>
      </c>
      <c r="L237" s="1234">
        <f t="shared" si="120"/>
        <v>0</v>
      </c>
      <c r="M237" s="1394">
        <f t="shared" si="120"/>
        <v>0</v>
      </c>
      <c r="N237" s="1234">
        <f t="shared" si="120"/>
        <v>0</v>
      </c>
      <c r="O237" s="1234">
        <f t="shared" si="120"/>
        <v>0</v>
      </c>
      <c r="P237" s="1234">
        <f t="shared" si="120"/>
        <v>0</v>
      </c>
      <c r="Q237" s="1234">
        <f t="shared" si="120"/>
        <v>0</v>
      </c>
      <c r="R237" s="1394">
        <f t="shared" si="120"/>
        <v>0</v>
      </c>
      <c r="S237" s="1393">
        <f t="shared" si="120"/>
        <v>0</v>
      </c>
      <c r="T237" s="1234">
        <f t="shared" si="120"/>
        <v>0</v>
      </c>
      <c r="U237" s="1393">
        <f t="shared" si="120"/>
        <v>0</v>
      </c>
      <c r="V237" s="1395">
        <f t="shared" si="120"/>
        <v>0</v>
      </c>
      <c r="W237" s="1234">
        <f t="shared" si="120"/>
        <v>0</v>
      </c>
      <c r="X237" s="1234">
        <f t="shared" si="120"/>
        <v>0</v>
      </c>
      <c r="Y237" s="1234">
        <f t="shared" si="120"/>
        <v>0</v>
      </c>
      <c r="Z237" s="1395">
        <f t="shared" si="120"/>
        <v>0</v>
      </c>
      <c r="AA237" s="1234">
        <f t="shared" si="120"/>
        <v>0</v>
      </c>
      <c r="AB237" s="764"/>
      <c r="AC237" s="764"/>
    </row>
    <row r="238" spans="1:29" s="1" customFormat="1" ht="43.5" customHeight="1" x14ac:dyDescent="0.25">
      <c r="A238" s="2138"/>
      <c r="B238" s="581" t="s">
        <v>270</v>
      </c>
      <c r="C238" s="77" t="s">
        <v>107</v>
      </c>
      <c r="D238" s="77" t="s">
        <v>36</v>
      </c>
      <c r="E238" s="78" t="s">
        <v>24</v>
      </c>
      <c r="F238" s="78" t="s">
        <v>393</v>
      </c>
      <c r="G238" s="1756" t="s">
        <v>221</v>
      </c>
      <c r="H238" s="1684" t="s">
        <v>28</v>
      </c>
      <c r="I238" s="366">
        <f t="shared" ref="I238:AA238" si="121">I239+I244</f>
        <v>0</v>
      </c>
      <c r="J238" s="366">
        <f t="shared" si="121"/>
        <v>0</v>
      </c>
      <c r="K238" s="1237">
        <f t="shared" si="121"/>
        <v>0</v>
      </c>
      <c r="L238" s="367">
        <f t="shared" si="121"/>
        <v>0</v>
      </c>
      <c r="M238" s="1335">
        <f t="shared" si="121"/>
        <v>0</v>
      </c>
      <c r="N238" s="366">
        <f t="shared" si="121"/>
        <v>0</v>
      </c>
      <c r="O238" s="367">
        <f t="shared" si="121"/>
        <v>0</v>
      </c>
      <c r="P238" s="367">
        <f t="shared" si="121"/>
        <v>0</v>
      </c>
      <c r="Q238" s="367">
        <f t="shared" si="121"/>
        <v>0</v>
      </c>
      <c r="R238" s="863">
        <f t="shared" si="121"/>
        <v>0</v>
      </c>
      <c r="S238" s="1237">
        <f t="shared" si="121"/>
        <v>0</v>
      </c>
      <c r="T238" s="385">
        <f t="shared" si="121"/>
        <v>0</v>
      </c>
      <c r="U238" s="1237">
        <f t="shared" si="121"/>
        <v>0</v>
      </c>
      <c r="V238" s="707">
        <f t="shared" si="121"/>
        <v>0</v>
      </c>
      <c r="W238" s="367">
        <f t="shared" si="121"/>
        <v>0</v>
      </c>
      <c r="X238" s="367">
        <f t="shared" si="121"/>
        <v>0</v>
      </c>
      <c r="Y238" s="367">
        <f t="shared" si="121"/>
        <v>0</v>
      </c>
      <c r="Z238" s="878">
        <f t="shared" si="121"/>
        <v>0</v>
      </c>
      <c r="AA238" s="937">
        <f t="shared" si="121"/>
        <v>0</v>
      </c>
      <c r="AB238" s="764"/>
      <c r="AC238" s="764"/>
    </row>
    <row r="239" spans="1:29" s="1" customFormat="1" ht="18" x14ac:dyDescent="0.25">
      <c r="A239" s="2138"/>
      <c r="B239" s="79" t="s">
        <v>51</v>
      </c>
      <c r="C239" s="103">
        <v>963</v>
      </c>
      <c r="D239" s="77" t="s">
        <v>36</v>
      </c>
      <c r="E239" s="78" t="s">
        <v>24</v>
      </c>
      <c r="F239" s="78" t="s">
        <v>393</v>
      </c>
      <c r="G239" s="1756" t="s">
        <v>221</v>
      </c>
      <c r="H239" s="1685" t="s">
        <v>53</v>
      </c>
      <c r="I239" s="1205">
        <f>I240+I243</f>
        <v>0</v>
      </c>
      <c r="J239" s="1205">
        <f t="shared" ref="J239:AA239" si="122">J240+J243</f>
        <v>0</v>
      </c>
      <c r="K239" s="104">
        <f t="shared" si="122"/>
        <v>0</v>
      </c>
      <c r="L239" s="104">
        <f t="shared" si="122"/>
        <v>0</v>
      </c>
      <c r="M239" s="104">
        <f t="shared" si="122"/>
        <v>0</v>
      </c>
      <c r="N239" s="1205">
        <f t="shared" si="122"/>
        <v>0</v>
      </c>
      <c r="O239" s="104">
        <f t="shared" si="122"/>
        <v>0</v>
      </c>
      <c r="P239" s="104">
        <f t="shared" si="122"/>
        <v>0</v>
      </c>
      <c r="Q239" s="104">
        <f t="shared" si="122"/>
        <v>0</v>
      </c>
      <c r="R239" s="1216">
        <f t="shared" si="122"/>
        <v>0</v>
      </c>
      <c r="S239" s="234">
        <f t="shared" si="122"/>
        <v>0</v>
      </c>
      <c r="T239" s="104">
        <f t="shared" si="122"/>
        <v>0</v>
      </c>
      <c r="U239" s="305">
        <f t="shared" si="122"/>
        <v>0</v>
      </c>
      <c r="V239" s="1215">
        <f t="shared" si="122"/>
        <v>0</v>
      </c>
      <c r="W239" s="104">
        <f t="shared" si="122"/>
        <v>0</v>
      </c>
      <c r="X239" s="104">
        <f t="shared" si="122"/>
        <v>0</v>
      </c>
      <c r="Y239" s="104">
        <f t="shared" si="122"/>
        <v>0</v>
      </c>
      <c r="Z239" s="1396">
        <f t="shared" si="122"/>
        <v>0</v>
      </c>
      <c r="AA239" s="386">
        <f t="shared" si="122"/>
        <v>0</v>
      </c>
      <c r="AB239" s="764"/>
      <c r="AC239" s="764"/>
    </row>
    <row r="240" spans="1:29" s="1" customFormat="1" ht="18" x14ac:dyDescent="0.25">
      <c r="A240" s="2138"/>
      <c r="B240" s="83" t="s">
        <v>8</v>
      </c>
      <c r="C240" s="105">
        <v>963</v>
      </c>
      <c r="D240" s="89" t="s">
        <v>36</v>
      </c>
      <c r="E240" s="90" t="s">
        <v>24</v>
      </c>
      <c r="F240" s="90" t="s">
        <v>393</v>
      </c>
      <c r="G240" s="1769" t="s">
        <v>221</v>
      </c>
      <c r="H240" s="1634" t="s">
        <v>54</v>
      </c>
      <c r="I240" s="1196">
        <f>I242+I241</f>
        <v>0</v>
      </c>
      <c r="J240" s="1196">
        <f t="shared" ref="J240:AA240" si="123">J242+J241</f>
        <v>0</v>
      </c>
      <c r="K240" s="129">
        <f t="shared" si="123"/>
        <v>0</v>
      </c>
      <c r="L240" s="129">
        <f t="shared" si="123"/>
        <v>0</v>
      </c>
      <c r="M240" s="129">
        <f t="shared" si="123"/>
        <v>0</v>
      </c>
      <c r="N240" s="1196">
        <f>N242+N241</f>
        <v>0</v>
      </c>
      <c r="O240" s="129">
        <f t="shared" si="123"/>
        <v>0</v>
      </c>
      <c r="P240" s="129">
        <f t="shared" si="123"/>
        <v>0</v>
      </c>
      <c r="Q240" s="129">
        <f t="shared" si="123"/>
        <v>0</v>
      </c>
      <c r="R240" s="1197">
        <f t="shared" si="123"/>
        <v>0</v>
      </c>
      <c r="S240" s="235">
        <f t="shared" si="123"/>
        <v>0</v>
      </c>
      <c r="T240" s="129">
        <f t="shared" si="123"/>
        <v>0</v>
      </c>
      <c r="U240" s="306">
        <f t="shared" si="123"/>
        <v>0</v>
      </c>
      <c r="V240" s="1198">
        <f t="shared" si="123"/>
        <v>0</v>
      </c>
      <c r="W240" s="129">
        <f t="shared" si="123"/>
        <v>0</v>
      </c>
      <c r="X240" s="129">
        <f t="shared" si="123"/>
        <v>0</v>
      </c>
      <c r="Y240" s="129">
        <f t="shared" si="123"/>
        <v>0</v>
      </c>
      <c r="Z240" s="1199">
        <f t="shared" si="123"/>
        <v>0</v>
      </c>
      <c r="AA240" s="1200">
        <f t="shared" si="123"/>
        <v>0</v>
      </c>
      <c r="AB240" s="764"/>
      <c r="AC240" s="764"/>
    </row>
    <row r="241" spans="1:29" s="1" customFormat="1" ht="18" x14ac:dyDescent="0.25">
      <c r="A241" s="2138"/>
      <c r="B241" s="83" t="s">
        <v>291</v>
      </c>
      <c r="C241" s="201">
        <v>963</v>
      </c>
      <c r="D241" s="89" t="s">
        <v>36</v>
      </c>
      <c r="E241" s="90" t="s">
        <v>24</v>
      </c>
      <c r="F241" s="90" t="s">
        <v>393</v>
      </c>
      <c r="G241" s="1769" t="s">
        <v>221</v>
      </c>
      <c r="H241" s="1646">
        <v>222</v>
      </c>
      <c r="I241" s="1196">
        <f>J241+N241+R241+V241</f>
        <v>0</v>
      </c>
      <c r="J241" s="1196">
        <f>K241+L241+M241</f>
        <v>0</v>
      </c>
      <c r="K241" s="235"/>
      <c r="L241" s="129">
        <v>0</v>
      </c>
      <c r="M241" s="306"/>
      <c r="N241" s="1196">
        <f>O241+P241+Q241</f>
        <v>0</v>
      </c>
      <c r="O241" s="129"/>
      <c r="P241" s="129"/>
      <c r="Q241" s="129">
        <v>0</v>
      </c>
      <c r="R241" s="1197">
        <f>S241+T241+U241</f>
        <v>0</v>
      </c>
      <c r="S241" s="235"/>
      <c r="T241" s="129"/>
      <c r="U241" s="235"/>
      <c r="V241" s="1196">
        <f>W241+X241+Y241</f>
        <v>0</v>
      </c>
      <c r="W241" s="322"/>
      <c r="X241" s="129"/>
      <c r="Y241" s="306"/>
      <c r="Z241" s="1057"/>
      <c r="AA241" s="1058"/>
      <c r="AB241" s="764"/>
      <c r="AC241" s="764"/>
    </row>
    <row r="242" spans="1:29" s="1" customFormat="1" ht="18" x14ac:dyDescent="0.25">
      <c r="A242" s="2138"/>
      <c r="B242" s="83" t="s">
        <v>278</v>
      </c>
      <c r="C242" s="105">
        <v>963</v>
      </c>
      <c r="D242" s="85" t="s">
        <v>36</v>
      </c>
      <c r="E242" s="149" t="s">
        <v>24</v>
      </c>
      <c r="F242" s="90" t="s">
        <v>393</v>
      </c>
      <c r="G242" s="1769" t="s">
        <v>221</v>
      </c>
      <c r="H242" s="1646">
        <v>225</v>
      </c>
      <c r="I242" s="1196">
        <f>J242+N242+R242+Y242</f>
        <v>0</v>
      </c>
      <c r="J242" s="1196"/>
      <c r="K242" s="235"/>
      <c r="L242" s="129"/>
      <c r="M242" s="306"/>
      <c r="N242" s="1196">
        <v>0</v>
      </c>
      <c r="O242" s="129"/>
      <c r="P242" s="129"/>
      <c r="Q242" s="129"/>
      <c r="R242" s="1197">
        <v>0</v>
      </c>
      <c r="S242" s="235"/>
      <c r="T242" s="129"/>
      <c r="U242" s="235"/>
      <c r="V242" s="1198"/>
      <c r="W242" s="322"/>
      <c r="X242" s="129"/>
      <c r="Y242" s="129"/>
      <c r="Z242" s="1057"/>
      <c r="AA242" s="1058"/>
      <c r="AB242" s="764"/>
      <c r="AC242" s="764"/>
    </row>
    <row r="243" spans="1:29" s="1" customFormat="1" ht="18" x14ac:dyDescent="0.25">
      <c r="A243" s="2138"/>
      <c r="B243" s="83" t="s">
        <v>13</v>
      </c>
      <c r="C243" s="105">
        <v>963</v>
      </c>
      <c r="D243" s="89" t="s">
        <v>36</v>
      </c>
      <c r="E243" s="149" t="s">
        <v>24</v>
      </c>
      <c r="F243" s="90" t="s">
        <v>393</v>
      </c>
      <c r="G243" s="1769" t="s">
        <v>221</v>
      </c>
      <c r="H243" s="1646">
        <v>290</v>
      </c>
      <c r="I243" s="1196">
        <f>J243+N243+R243+Y243</f>
        <v>0</v>
      </c>
      <c r="J243" s="1205"/>
      <c r="K243" s="235"/>
      <c r="L243" s="129"/>
      <c r="M243" s="306"/>
      <c r="N243" s="1205"/>
      <c r="O243" s="129"/>
      <c r="P243" s="129"/>
      <c r="Q243" s="129"/>
      <c r="R243" s="1216"/>
      <c r="S243" s="235"/>
      <c r="T243" s="129"/>
      <c r="U243" s="235"/>
      <c r="V243" s="1215"/>
      <c r="W243" s="322"/>
      <c r="X243" s="129"/>
      <c r="Y243" s="129"/>
      <c r="Z243" s="1057"/>
      <c r="AA243" s="1058"/>
      <c r="AB243" s="764"/>
      <c r="AC243" s="764"/>
    </row>
    <row r="244" spans="1:29" s="1" customFormat="1" ht="18" x14ac:dyDescent="0.25">
      <c r="A244" s="2138"/>
      <c r="B244" s="79" t="s">
        <v>14</v>
      </c>
      <c r="C244" s="103">
        <v>963</v>
      </c>
      <c r="D244" s="77" t="s">
        <v>36</v>
      </c>
      <c r="E244" s="159" t="s">
        <v>24</v>
      </c>
      <c r="F244" s="78" t="s">
        <v>393</v>
      </c>
      <c r="G244" s="1756" t="s">
        <v>28</v>
      </c>
      <c r="H244" s="1610">
        <v>300</v>
      </c>
      <c r="I244" s="1205">
        <f t="shared" ref="I244:AA244" si="124">I245</f>
        <v>0</v>
      </c>
      <c r="J244" s="1205">
        <f t="shared" si="124"/>
        <v>0</v>
      </c>
      <c r="K244" s="234">
        <f t="shared" si="124"/>
        <v>0</v>
      </c>
      <c r="L244" s="104">
        <f t="shared" si="124"/>
        <v>0</v>
      </c>
      <c r="M244" s="305">
        <f t="shared" si="124"/>
        <v>0</v>
      </c>
      <c r="N244" s="1205">
        <f t="shared" si="124"/>
        <v>0</v>
      </c>
      <c r="O244" s="104">
        <f t="shared" si="124"/>
        <v>0</v>
      </c>
      <c r="P244" s="104">
        <f t="shared" si="124"/>
        <v>0</v>
      </c>
      <c r="Q244" s="104">
        <f t="shared" si="124"/>
        <v>0</v>
      </c>
      <c r="R244" s="1216">
        <f t="shared" si="124"/>
        <v>0</v>
      </c>
      <c r="S244" s="234">
        <f>S245</f>
        <v>0</v>
      </c>
      <c r="T244" s="104">
        <f>T245</f>
        <v>0</v>
      </c>
      <c r="U244" s="234">
        <f>U245</f>
        <v>0</v>
      </c>
      <c r="V244" s="1215">
        <f t="shared" si="124"/>
        <v>0</v>
      </c>
      <c r="W244" s="104">
        <f t="shared" si="124"/>
        <v>0</v>
      </c>
      <c r="X244" s="104">
        <f t="shared" si="124"/>
        <v>0</v>
      </c>
      <c r="Y244" s="104">
        <f t="shared" si="124"/>
        <v>0</v>
      </c>
      <c r="Z244" s="1396">
        <f t="shared" si="124"/>
        <v>0</v>
      </c>
      <c r="AA244" s="386">
        <f t="shared" si="124"/>
        <v>0</v>
      </c>
      <c r="AB244" s="764"/>
      <c r="AC244" s="764"/>
    </row>
    <row r="245" spans="1:29" s="1" customFormat="1" ht="18.75" thickBot="1" x14ac:dyDescent="0.3">
      <c r="A245" s="2139"/>
      <c r="B245" s="49" t="s">
        <v>17</v>
      </c>
      <c r="C245" s="172">
        <v>963</v>
      </c>
      <c r="D245" s="758" t="s">
        <v>36</v>
      </c>
      <c r="E245" s="1490" t="s">
        <v>24</v>
      </c>
      <c r="F245" s="106" t="s">
        <v>393</v>
      </c>
      <c r="G245" s="1803" t="s">
        <v>221</v>
      </c>
      <c r="H245" s="1647">
        <v>340</v>
      </c>
      <c r="I245" s="1252">
        <f>J245+N245+R245+V245</f>
        <v>0</v>
      </c>
      <c r="J245" s="1252">
        <f>K245+L245+M245</f>
        <v>0</v>
      </c>
      <c r="K245" s="467"/>
      <c r="L245" s="375"/>
      <c r="M245" s="377"/>
      <c r="N245" s="1252">
        <f>O245+P245+Q245</f>
        <v>0</v>
      </c>
      <c r="O245" s="1208"/>
      <c r="P245" s="1208"/>
      <c r="Q245" s="375"/>
      <c r="R245" s="1257">
        <f>S245+T245+U245</f>
        <v>0</v>
      </c>
      <c r="S245" s="467"/>
      <c r="T245" s="375"/>
      <c r="U245" s="467"/>
      <c r="V245" s="1397">
        <f>W245+X245+Y245</f>
        <v>0</v>
      </c>
      <c r="W245" s="376"/>
      <c r="X245" s="375"/>
      <c r="Y245" s="375"/>
      <c r="Z245" s="1059"/>
      <c r="AA245" s="1060"/>
      <c r="AB245" s="764"/>
      <c r="AC245" s="764"/>
    </row>
    <row r="246" spans="1:29" s="1" customFormat="1" ht="45.75" customHeight="1" thickBot="1" x14ac:dyDescent="0.3">
      <c r="A246" s="222" t="s">
        <v>72</v>
      </c>
      <c r="B246" s="483" t="s">
        <v>89</v>
      </c>
      <c r="C246" s="1149">
        <v>963</v>
      </c>
      <c r="D246" s="511" t="s">
        <v>36</v>
      </c>
      <c r="E246" s="1096" t="s">
        <v>24</v>
      </c>
      <c r="F246" s="512" t="s">
        <v>393</v>
      </c>
      <c r="G246" s="1775" t="s">
        <v>28</v>
      </c>
      <c r="H246" s="140" t="s">
        <v>28</v>
      </c>
      <c r="I246" s="1234">
        <f>I247+I256</f>
        <v>419817</v>
      </c>
      <c r="J246" s="1234">
        <f t="shared" ref="J246:AA246" si="125">J247+J256</f>
        <v>50314</v>
      </c>
      <c r="K246" s="1234">
        <f t="shared" si="125"/>
        <v>16600</v>
      </c>
      <c r="L246" s="1234">
        <f t="shared" si="125"/>
        <v>12000</v>
      </c>
      <c r="M246" s="1234">
        <f t="shared" si="125"/>
        <v>21714</v>
      </c>
      <c r="N246" s="1234">
        <f t="shared" si="125"/>
        <v>42071</v>
      </c>
      <c r="O246" s="1234">
        <f t="shared" si="125"/>
        <v>34830</v>
      </c>
      <c r="P246" s="1234">
        <f t="shared" si="125"/>
        <v>5001</v>
      </c>
      <c r="Q246" s="1234">
        <f t="shared" si="125"/>
        <v>2240</v>
      </c>
      <c r="R246" s="1234">
        <f t="shared" si="125"/>
        <v>304290</v>
      </c>
      <c r="S246" s="1234">
        <f t="shared" si="125"/>
        <v>273700</v>
      </c>
      <c r="T246" s="1234">
        <f t="shared" si="125"/>
        <v>18795</v>
      </c>
      <c r="U246" s="1234">
        <f t="shared" si="125"/>
        <v>11795</v>
      </c>
      <c r="V246" s="1234">
        <f t="shared" si="125"/>
        <v>23142</v>
      </c>
      <c r="W246" s="1234">
        <f t="shared" si="125"/>
        <v>7920</v>
      </c>
      <c r="X246" s="1234">
        <f t="shared" si="125"/>
        <v>0</v>
      </c>
      <c r="Y246" s="1234">
        <f t="shared" si="125"/>
        <v>15222</v>
      </c>
      <c r="Z246" s="1234">
        <f t="shared" si="125"/>
        <v>0</v>
      </c>
      <c r="AA246" s="1234">
        <f t="shared" si="125"/>
        <v>0</v>
      </c>
      <c r="AB246" s="764"/>
      <c r="AC246" s="764"/>
    </row>
    <row r="247" spans="1:29" s="1" customFormat="1" ht="42.75" customHeight="1" thickBot="1" x14ac:dyDescent="0.3">
      <c r="A247" s="1105"/>
      <c r="B247" s="529" t="s">
        <v>270</v>
      </c>
      <c r="C247" s="221">
        <v>963</v>
      </c>
      <c r="D247" s="188" t="s">
        <v>36</v>
      </c>
      <c r="E247" s="1491" t="s">
        <v>24</v>
      </c>
      <c r="F247" s="94" t="s">
        <v>393</v>
      </c>
      <c r="G247" s="1790" t="s">
        <v>221</v>
      </c>
      <c r="H247" s="140" t="s">
        <v>28</v>
      </c>
      <c r="I247" s="430">
        <f t="shared" ref="I247:Y247" si="126">I248+I253</f>
        <v>419569</v>
      </c>
      <c r="J247" s="430">
        <f t="shared" si="126"/>
        <v>50066</v>
      </c>
      <c r="K247" s="430">
        <f t="shared" si="126"/>
        <v>16600</v>
      </c>
      <c r="L247" s="430">
        <f t="shared" si="126"/>
        <v>12000</v>
      </c>
      <c r="M247" s="430">
        <f t="shared" si="126"/>
        <v>21466</v>
      </c>
      <c r="N247" s="430">
        <f t="shared" si="126"/>
        <v>42071</v>
      </c>
      <c r="O247" s="430">
        <f t="shared" si="126"/>
        <v>34830</v>
      </c>
      <c r="P247" s="430">
        <f t="shared" si="126"/>
        <v>5001</v>
      </c>
      <c r="Q247" s="430">
        <f t="shared" si="126"/>
        <v>2240</v>
      </c>
      <c r="R247" s="430">
        <f t="shared" si="126"/>
        <v>304290</v>
      </c>
      <c r="S247" s="430">
        <f t="shared" si="126"/>
        <v>273700</v>
      </c>
      <c r="T247" s="430">
        <f t="shared" si="126"/>
        <v>18795</v>
      </c>
      <c r="U247" s="430">
        <f t="shared" si="126"/>
        <v>11795</v>
      </c>
      <c r="V247" s="430">
        <f t="shared" si="126"/>
        <v>23142</v>
      </c>
      <c r="W247" s="430">
        <f t="shared" si="126"/>
        <v>7920</v>
      </c>
      <c r="X247" s="430">
        <f t="shared" si="126"/>
        <v>0</v>
      </c>
      <c r="Y247" s="430">
        <f t="shared" si="126"/>
        <v>15222</v>
      </c>
      <c r="Z247" s="430">
        <f>Z248+Z253</f>
        <v>0</v>
      </c>
      <c r="AA247" s="430">
        <f>AA248+AA253</f>
        <v>0</v>
      </c>
      <c r="AB247" s="764"/>
      <c r="AC247" s="764"/>
    </row>
    <row r="248" spans="1:29" s="1" customFormat="1" ht="18" x14ac:dyDescent="0.25">
      <c r="A248" s="2140"/>
      <c r="B248" s="48" t="s">
        <v>51</v>
      </c>
      <c r="C248" s="88">
        <v>963</v>
      </c>
      <c r="D248" s="89" t="s">
        <v>36</v>
      </c>
      <c r="E248" s="149" t="s">
        <v>24</v>
      </c>
      <c r="F248" s="90" t="s">
        <v>393</v>
      </c>
      <c r="G248" s="1769" t="s">
        <v>221</v>
      </c>
      <c r="H248" s="1630" t="s">
        <v>53</v>
      </c>
      <c r="I248" s="1191">
        <f>I249</f>
        <v>419569</v>
      </c>
      <c r="J248" s="1191">
        <f t="shared" ref="J248:AA248" si="127">J249</f>
        <v>50066</v>
      </c>
      <c r="K248" s="1192">
        <f t="shared" si="127"/>
        <v>16600</v>
      </c>
      <c r="L248" s="1192">
        <f t="shared" si="127"/>
        <v>12000</v>
      </c>
      <c r="M248" s="1192">
        <f t="shared" si="127"/>
        <v>21466</v>
      </c>
      <c r="N248" s="1191">
        <f t="shared" si="127"/>
        <v>42071</v>
      </c>
      <c r="O248" s="1192">
        <f t="shared" si="127"/>
        <v>34830</v>
      </c>
      <c r="P248" s="1192">
        <f t="shared" si="127"/>
        <v>5001</v>
      </c>
      <c r="Q248" s="1192">
        <f t="shared" si="127"/>
        <v>2240</v>
      </c>
      <c r="R248" s="1191">
        <f t="shared" si="127"/>
        <v>304290</v>
      </c>
      <c r="S248" s="1192">
        <f t="shared" si="127"/>
        <v>273700</v>
      </c>
      <c r="T248" s="1192">
        <f t="shared" si="127"/>
        <v>18795</v>
      </c>
      <c r="U248" s="1192">
        <f t="shared" si="127"/>
        <v>11795</v>
      </c>
      <c r="V248" s="1191">
        <f t="shared" si="127"/>
        <v>23142</v>
      </c>
      <c r="W248" s="1192">
        <f t="shared" si="127"/>
        <v>7920</v>
      </c>
      <c r="X248" s="1192">
        <f t="shared" si="127"/>
        <v>0</v>
      </c>
      <c r="Y248" s="1192">
        <f t="shared" si="127"/>
        <v>15222</v>
      </c>
      <c r="Z248" s="1258">
        <f t="shared" si="127"/>
        <v>0</v>
      </c>
      <c r="AA248" s="1258">
        <f t="shared" si="127"/>
        <v>0</v>
      </c>
      <c r="AB248" s="764"/>
      <c r="AC248" s="764"/>
    </row>
    <row r="249" spans="1:29" s="1" customFormat="1" ht="18" x14ac:dyDescent="0.25">
      <c r="A249" s="2140"/>
      <c r="B249" s="83" t="s">
        <v>8</v>
      </c>
      <c r="C249" s="105">
        <v>963</v>
      </c>
      <c r="D249" s="89" t="s">
        <v>36</v>
      </c>
      <c r="E249" s="149" t="s">
        <v>24</v>
      </c>
      <c r="F249" s="90" t="s">
        <v>393</v>
      </c>
      <c r="G249" s="1769" t="s">
        <v>221</v>
      </c>
      <c r="H249" s="1646">
        <v>220</v>
      </c>
      <c r="I249" s="1196">
        <f>I251+I250+I252</f>
        <v>419569</v>
      </c>
      <c r="J249" s="1196">
        <f t="shared" ref="J249:AA249" si="128">J251+J250+J252</f>
        <v>50066</v>
      </c>
      <c r="K249" s="129">
        <f t="shared" si="128"/>
        <v>16600</v>
      </c>
      <c r="L249" s="129">
        <f t="shared" si="128"/>
        <v>12000</v>
      </c>
      <c r="M249" s="129">
        <f t="shared" si="128"/>
        <v>21466</v>
      </c>
      <c r="N249" s="1196">
        <f t="shared" si="128"/>
        <v>42071</v>
      </c>
      <c r="O249" s="129">
        <f t="shared" si="128"/>
        <v>34830</v>
      </c>
      <c r="P249" s="129">
        <f t="shared" si="128"/>
        <v>5001</v>
      </c>
      <c r="Q249" s="129">
        <f t="shared" si="128"/>
        <v>2240</v>
      </c>
      <c r="R249" s="1197">
        <f t="shared" si="128"/>
        <v>304290</v>
      </c>
      <c r="S249" s="306">
        <f t="shared" si="128"/>
        <v>273700</v>
      </c>
      <c r="T249" s="129">
        <f t="shared" si="128"/>
        <v>18795</v>
      </c>
      <c r="U249" s="129">
        <f t="shared" si="128"/>
        <v>11795</v>
      </c>
      <c r="V249" s="1198">
        <f t="shared" si="128"/>
        <v>23142</v>
      </c>
      <c r="W249" s="129">
        <f t="shared" si="128"/>
        <v>7920</v>
      </c>
      <c r="X249" s="129">
        <f t="shared" si="128"/>
        <v>0</v>
      </c>
      <c r="Y249" s="129">
        <f t="shared" si="128"/>
        <v>15222</v>
      </c>
      <c r="Z249" s="1199">
        <f t="shared" si="128"/>
        <v>0</v>
      </c>
      <c r="AA249" s="1200">
        <f t="shared" si="128"/>
        <v>0</v>
      </c>
      <c r="AB249" s="764"/>
      <c r="AC249" s="764"/>
    </row>
    <row r="250" spans="1:29" s="1" customFormat="1" ht="18" x14ac:dyDescent="0.25">
      <c r="A250" s="2140"/>
      <c r="B250" s="83" t="s">
        <v>291</v>
      </c>
      <c r="C250" s="201">
        <v>963</v>
      </c>
      <c r="D250" s="89" t="s">
        <v>36</v>
      </c>
      <c r="E250" s="149" t="s">
        <v>24</v>
      </c>
      <c r="F250" s="90" t="s">
        <v>393</v>
      </c>
      <c r="G250" s="1769" t="s">
        <v>221</v>
      </c>
      <c r="H250" s="1646">
        <v>222</v>
      </c>
      <c r="I250" s="1196">
        <f>J250+N250+R250+V250</f>
        <v>0</v>
      </c>
      <c r="J250" s="1196">
        <f>K250+L250+M250</f>
        <v>0</v>
      </c>
      <c r="K250" s="1245"/>
      <c r="L250" s="389"/>
      <c r="M250" s="1247">
        <v>0</v>
      </c>
      <c r="N250" s="1196">
        <f>O250+P250+Q250</f>
        <v>0</v>
      </c>
      <c r="O250" s="129">
        <v>0</v>
      </c>
      <c r="P250" s="129"/>
      <c r="Q250" s="389">
        <v>0</v>
      </c>
      <c r="R250" s="1197">
        <f>S250+T250+U250</f>
        <v>0</v>
      </c>
      <c r="S250" s="1245"/>
      <c r="T250" s="389">
        <v>0</v>
      </c>
      <c r="U250" s="1502"/>
      <c r="V250" s="1196">
        <f>W250+X250+Y250</f>
        <v>0</v>
      </c>
      <c r="W250" s="1248"/>
      <c r="X250" s="389">
        <v>0</v>
      </c>
      <c r="Y250" s="1247"/>
      <c r="Z250" s="1057"/>
      <c r="AA250" s="1058"/>
      <c r="AB250" s="764"/>
      <c r="AC250" s="764"/>
    </row>
    <row r="251" spans="1:29" s="1" customFormat="1" ht="18" x14ac:dyDescent="0.25">
      <c r="A251" s="2140"/>
      <c r="B251" s="83" t="s">
        <v>278</v>
      </c>
      <c r="C251" s="105">
        <v>963</v>
      </c>
      <c r="D251" s="89" t="s">
        <v>36</v>
      </c>
      <c r="E251" s="149" t="s">
        <v>24</v>
      </c>
      <c r="F251" s="90" t="s">
        <v>393</v>
      </c>
      <c r="G251" s="1769" t="s">
        <v>221</v>
      </c>
      <c r="H251" s="1646">
        <v>225</v>
      </c>
      <c r="I251" s="1196">
        <f>J251+N251+R251+V251</f>
        <v>414568</v>
      </c>
      <c r="J251" s="1196">
        <f>K251+L251+M251</f>
        <v>50066</v>
      </c>
      <c r="K251" s="235">
        <v>16600</v>
      </c>
      <c r="L251" s="129">
        <v>12000</v>
      </c>
      <c r="M251" s="1903">
        <v>21466</v>
      </c>
      <c r="N251" s="1196">
        <f>O251+P251+Q251</f>
        <v>37070</v>
      </c>
      <c r="O251" s="1834">
        <v>34830</v>
      </c>
      <c r="P251" s="129"/>
      <c r="Q251" s="129">
        <v>2240</v>
      </c>
      <c r="R251" s="1197">
        <f>S251+T251+U251</f>
        <v>304290</v>
      </c>
      <c r="S251" s="235">
        <v>273700</v>
      </c>
      <c r="T251" s="129">
        <v>18795</v>
      </c>
      <c r="U251" s="235">
        <v>11795</v>
      </c>
      <c r="V251" s="1198">
        <f>W251+X251+Y251</f>
        <v>23142</v>
      </c>
      <c r="W251" s="322">
        <v>7920</v>
      </c>
      <c r="X251" s="129"/>
      <c r="Y251" s="129">
        <v>15222</v>
      </c>
      <c r="Z251" s="1057"/>
      <c r="AA251" s="1058"/>
      <c r="AB251" s="764"/>
      <c r="AC251" s="764"/>
    </row>
    <row r="252" spans="1:29" s="1" customFormat="1" ht="18" x14ac:dyDescent="0.25">
      <c r="A252" s="2140"/>
      <c r="B252" s="83" t="s">
        <v>279</v>
      </c>
      <c r="C252" s="105">
        <v>963</v>
      </c>
      <c r="D252" s="85" t="s">
        <v>36</v>
      </c>
      <c r="E252" s="160" t="s">
        <v>24</v>
      </c>
      <c r="F252" s="90" t="s">
        <v>393</v>
      </c>
      <c r="G252" s="1757" t="s">
        <v>221</v>
      </c>
      <c r="H252" s="1646">
        <v>226</v>
      </c>
      <c r="I252" s="1196">
        <f>J252+N252+R252+V252</f>
        <v>5001</v>
      </c>
      <c r="J252" s="1196">
        <f>K252+L252+M252</f>
        <v>0</v>
      </c>
      <c r="K252" s="235"/>
      <c r="L252" s="129"/>
      <c r="M252" s="306"/>
      <c r="N252" s="1196">
        <f>O252+P252+Q252</f>
        <v>5001</v>
      </c>
      <c r="O252" s="129"/>
      <c r="P252" s="129">
        <v>5001</v>
      </c>
      <c r="Q252" s="129"/>
      <c r="R252" s="1197">
        <f>S252+T252+U252</f>
        <v>0</v>
      </c>
      <c r="S252" s="235"/>
      <c r="T252" s="129"/>
      <c r="U252" s="235"/>
      <c r="V252" s="1198">
        <f>W252+X252+Y252</f>
        <v>0</v>
      </c>
      <c r="W252" s="322"/>
      <c r="X252" s="129">
        <v>0</v>
      </c>
      <c r="Y252" s="129"/>
      <c r="Z252" s="1057"/>
      <c r="AA252" s="1058"/>
      <c r="AB252" s="764"/>
      <c r="AC252" s="764"/>
    </row>
    <row r="253" spans="1:29" s="1" customFormat="1" ht="18" x14ac:dyDescent="0.25">
      <c r="A253" s="2140"/>
      <c r="B253" s="171" t="s">
        <v>14</v>
      </c>
      <c r="C253" s="118">
        <v>963</v>
      </c>
      <c r="D253" s="77" t="s">
        <v>36</v>
      </c>
      <c r="E253" s="159" t="s">
        <v>24</v>
      </c>
      <c r="F253" s="78" t="s">
        <v>393</v>
      </c>
      <c r="G253" s="1756" t="s">
        <v>28</v>
      </c>
      <c r="H253" s="1686">
        <v>300</v>
      </c>
      <c r="I253" s="366">
        <f>I254+I255</f>
        <v>0</v>
      </c>
      <c r="J253" s="366">
        <f t="shared" ref="J253:AA253" si="129">J254+J255</f>
        <v>0</v>
      </c>
      <c r="K253" s="1237">
        <f t="shared" si="129"/>
        <v>0</v>
      </c>
      <c r="L253" s="367">
        <f t="shared" si="129"/>
        <v>0</v>
      </c>
      <c r="M253" s="1335">
        <f t="shared" si="129"/>
        <v>0</v>
      </c>
      <c r="N253" s="366">
        <f t="shared" si="129"/>
        <v>0</v>
      </c>
      <c r="O253" s="367">
        <f t="shared" si="129"/>
        <v>0</v>
      </c>
      <c r="P253" s="367">
        <f t="shared" si="129"/>
        <v>0</v>
      </c>
      <c r="Q253" s="367">
        <f t="shared" si="129"/>
        <v>0</v>
      </c>
      <c r="R253" s="863">
        <f t="shared" si="129"/>
        <v>0</v>
      </c>
      <c r="S253" s="1237">
        <f t="shared" si="129"/>
        <v>0</v>
      </c>
      <c r="T253" s="367">
        <f t="shared" si="129"/>
        <v>0</v>
      </c>
      <c r="U253" s="1237">
        <f t="shared" si="129"/>
        <v>0</v>
      </c>
      <c r="V253" s="707">
        <f t="shared" si="129"/>
        <v>0</v>
      </c>
      <c r="W253" s="367">
        <f t="shared" si="129"/>
        <v>0</v>
      </c>
      <c r="X253" s="367">
        <f t="shared" si="129"/>
        <v>0</v>
      </c>
      <c r="Y253" s="367">
        <f t="shared" si="129"/>
        <v>0</v>
      </c>
      <c r="Z253" s="878">
        <f t="shared" si="129"/>
        <v>0</v>
      </c>
      <c r="AA253" s="937">
        <f t="shared" si="129"/>
        <v>0</v>
      </c>
      <c r="AB253" s="764"/>
      <c r="AC253" s="764"/>
    </row>
    <row r="254" spans="1:29" s="1" customFormat="1" ht="18" x14ac:dyDescent="0.25">
      <c r="A254" s="2140"/>
      <c r="B254" s="83" t="s">
        <v>15</v>
      </c>
      <c r="C254" s="105">
        <v>963</v>
      </c>
      <c r="D254" s="89" t="s">
        <v>36</v>
      </c>
      <c r="E254" s="149" t="s">
        <v>24</v>
      </c>
      <c r="F254" s="90" t="s">
        <v>393</v>
      </c>
      <c r="G254" s="1769" t="s">
        <v>221</v>
      </c>
      <c r="H254" s="1646">
        <v>310</v>
      </c>
      <c r="I254" s="1196">
        <f>J254+N254+R254+Y254</f>
        <v>0</v>
      </c>
      <c r="J254" s="1196">
        <f>K254+L254+M254</f>
        <v>0</v>
      </c>
      <c r="K254" s="235"/>
      <c r="L254" s="129"/>
      <c r="M254" s="306"/>
      <c r="N254" s="1196">
        <f>O254+P254+Q254</f>
        <v>0</v>
      </c>
      <c r="O254" s="129"/>
      <c r="P254" s="129"/>
      <c r="Q254" s="129"/>
      <c r="R254" s="1197">
        <f>S254+T254+U254</f>
        <v>0</v>
      </c>
      <c r="S254" s="235"/>
      <c r="T254" s="129"/>
      <c r="U254" s="235"/>
      <c r="V254" s="1196">
        <f>W254+X254+Y254</f>
        <v>0</v>
      </c>
      <c r="W254" s="322"/>
      <c r="X254" s="129"/>
      <c r="Y254" s="306"/>
      <c r="Z254" s="1057"/>
      <c r="AA254" s="1058"/>
      <c r="AB254" s="764"/>
      <c r="AC254" s="764"/>
    </row>
    <row r="255" spans="1:29" s="1" customFormat="1" ht="18.75" thickBot="1" x14ac:dyDescent="0.3">
      <c r="A255" s="2140"/>
      <c r="B255" s="49" t="s">
        <v>17</v>
      </c>
      <c r="C255" s="172">
        <v>963</v>
      </c>
      <c r="D255" s="758" t="s">
        <v>36</v>
      </c>
      <c r="E255" s="1490" t="s">
        <v>24</v>
      </c>
      <c r="F255" s="90" t="s">
        <v>393</v>
      </c>
      <c r="G255" s="1803" t="s">
        <v>221</v>
      </c>
      <c r="H255" s="1647">
        <v>340</v>
      </c>
      <c r="I255" s="1206">
        <f>J255+N255+R255+V255</f>
        <v>0</v>
      </c>
      <c r="J255" s="1252">
        <f>K255+L255+M255</f>
        <v>0</v>
      </c>
      <c r="K255" s="467"/>
      <c r="L255" s="375"/>
      <c r="M255" s="377"/>
      <c r="N255" s="1252">
        <f>O255+P255+Q255</f>
        <v>0</v>
      </c>
      <c r="O255" s="1208"/>
      <c r="P255" s="1208"/>
      <c r="Q255" s="375"/>
      <c r="R255" s="1257">
        <f>S255+T255+U255</f>
        <v>0</v>
      </c>
      <c r="S255" s="467"/>
      <c r="T255" s="375"/>
      <c r="U255" s="467"/>
      <c r="V255" s="1397">
        <f>W255+X255+Y255</f>
        <v>0</v>
      </c>
      <c r="W255" s="376"/>
      <c r="X255" s="375">
        <v>0</v>
      </c>
      <c r="Y255" s="375"/>
      <c r="Z255" s="1059"/>
      <c r="AA255" s="1060"/>
      <c r="AB255" s="764"/>
      <c r="AC255" s="764"/>
    </row>
    <row r="256" spans="1:29" s="1" customFormat="1" ht="18.75" thickBot="1" x14ac:dyDescent="0.3">
      <c r="A256" s="2140"/>
      <c r="B256" s="1106" t="s">
        <v>418</v>
      </c>
      <c r="C256" s="221">
        <v>963</v>
      </c>
      <c r="D256" s="188" t="s">
        <v>36</v>
      </c>
      <c r="E256" s="1491" t="s">
        <v>24</v>
      </c>
      <c r="F256" s="94" t="s">
        <v>393</v>
      </c>
      <c r="G256" s="1790" t="s">
        <v>184</v>
      </c>
      <c r="H256" s="140" t="s">
        <v>28</v>
      </c>
      <c r="I256" s="430">
        <f>I257</f>
        <v>248</v>
      </c>
      <c r="J256" s="430">
        <f t="shared" ref="J256:AA256" si="130">J257</f>
        <v>248</v>
      </c>
      <c r="K256" s="430">
        <f t="shared" si="130"/>
        <v>0</v>
      </c>
      <c r="L256" s="430">
        <f t="shared" si="130"/>
        <v>0</v>
      </c>
      <c r="M256" s="430">
        <f t="shared" si="130"/>
        <v>248</v>
      </c>
      <c r="N256" s="430">
        <f t="shared" si="130"/>
        <v>0</v>
      </c>
      <c r="O256" s="430">
        <f t="shared" si="130"/>
        <v>0</v>
      </c>
      <c r="P256" s="430">
        <f t="shared" si="130"/>
        <v>0</v>
      </c>
      <c r="Q256" s="430">
        <f t="shared" si="130"/>
        <v>0</v>
      </c>
      <c r="R256" s="430">
        <f t="shared" si="130"/>
        <v>0</v>
      </c>
      <c r="S256" s="430">
        <f t="shared" si="130"/>
        <v>0</v>
      </c>
      <c r="T256" s="430">
        <f t="shared" si="130"/>
        <v>0</v>
      </c>
      <c r="U256" s="430">
        <f t="shared" si="130"/>
        <v>0</v>
      </c>
      <c r="V256" s="430">
        <f t="shared" si="130"/>
        <v>0</v>
      </c>
      <c r="W256" s="430">
        <f t="shared" si="130"/>
        <v>0</v>
      </c>
      <c r="X256" s="430">
        <f t="shared" si="130"/>
        <v>0</v>
      </c>
      <c r="Y256" s="430">
        <f t="shared" si="130"/>
        <v>0</v>
      </c>
      <c r="Z256" s="430">
        <f t="shared" si="130"/>
        <v>0</v>
      </c>
      <c r="AA256" s="430">
        <f t="shared" si="130"/>
        <v>0</v>
      </c>
      <c r="AB256" s="764"/>
      <c r="AC256" s="764"/>
    </row>
    <row r="257" spans="1:29" s="1" customFormat="1" ht="18" x14ac:dyDescent="0.25">
      <c r="A257" s="2140"/>
      <c r="B257" s="48" t="s">
        <v>51</v>
      </c>
      <c r="C257" s="88">
        <v>963</v>
      </c>
      <c r="D257" s="89" t="s">
        <v>36</v>
      </c>
      <c r="E257" s="149" t="s">
        <v>24</v>
      </c>
      <c r="F257" s="90" t="s">
        <v>393</v>
      </c>
      <c r="G257" s="1769" t="s">
        <v>184</v>
      </c>
      <c r="H257" s="1687">
        <v>200</v>
      </c>
      <c r="I257" s="1232">
        <f>I258</f>
        <v>248</v>
      </c>
      <c r="J257" s="1232">
        <f t="shared" ref="J257:AA257" si="131">J258</f>
        <v>248</v>
      </c>
      <c r="K257" s="1398">
        <f t="shared" si="131"/>
        <v>0</v>
      </c>
      <c r="L257" s="1398">
        <f t="shared" si="131"/>
        <v>0</v>
      </c>
      <c r="M257" s="1398">
        <f t="shared" si="131"/>
        <v>248</v>
      </c>
      <c r="N257" s="1232">
        <f t="shared" si="131"/>
        <v>0</v>
      </c>
      <c r="O257" s="1398">
        <f t="shared" si="131"/>
        <v>0</v>
      </c>
      <c r="P257" s="1398">
        <f t="shared" si="131"/>
        <v>0</v>
      </c>
      <c r="Q257" s="1398">
        <f t="shared" si="131"/>
        <v>0</v>
      </c>
      <c r="R257" s="1232">
        <f t="shared" si="131"/>
        <v>0</v>
      </c>
      <c r="S257" s="1398">
        <f t="shared" si="131"/>
        <v>0</v>
      </c>
      <c r="T257" s="1398">
        <f t="shared" si="131"/>
        <v>0</v>
      </c>
      <c r="U257" s="1398">
        <f t="shared" si="131"/>
        <v>0</v>
      </c>
      <c r="V257" s="1232">
        <f t="shared" si="131"/>
        <v>0</v>
      </c>
      <c r="W257" s="1398">
        <f t="shared" si="131"/>
        <v>0</v>
      </c>
      <c r="X257" s="1398">
        <f t="shared" si="131"/>
        <v>0</v>
      </c>
      <c r="Y257" s="1398">
        <f t="shared" si="131"/>
        <v>0</v>
      </c>
      <c r="Z257" s="1399">
        <f t="shared" si="131"/>
        <v>0</v>
      </c>
      <c r="AA257" s="1399">
        <f t="shared" si="131"/>
        <v>0</v>
      </c>
      <c r="AB257" s="764"/>
      <c r="AC257" s="764"/>
    </row>
    <row r="258" spans="1:29" s="1" customFormat="1" ht="18.75" thickBot="1" x14ac:dyDescent="0.3">
      <c r="A258" s="2140"/>
      <c r="B258" s="49" t="s">
        <v>13</v>
      </c>
      <c r="C258" s="795">
        <v>963</v>
      </c>
      <c r="D258" s="758" t="s">
        <v>36</v>
      </c>
      <c r="E258" s="1490" t="s">
        <v>24</v>
      </c>
      <c r="F258" s="106" t="s">
        <v>393</v>
      </c>
      <c r="G258" s="1803" t="s">
        <v>184</v>
      </c>
      <c r="H258" s="1688">
        <v>290</v>
      </c>
      <c r="I258" s="1206">
        <f>J258+N258+R258+V258</f>
        <v>248</v>
      </c>
      <c r="J258" s="1206">
        <f>K258+L258+M258</f>
        <v>248</v>
      </c>
      <c r="K258" s="1207"/>
      <c r="L258" s="1208"/>
      <c r="M258" s="1904">
        <v>248</v>
      </c>
      <c r="N258" s="1206">
        <f>O258+P258+Q258</f>
        <v>0</v>
      </c>
      <c r="O258" s="1734">
        <v>0</v>
      </c>
      <c r="P258" s="1208">
        <v>0</v>
      </c>
      <c r="Q258" s="1208">
        <v>0</v>
      </c>
      <c r="R258" s="1211">
        <f>S258+T258+U258</f>
        <v>0</v>
      </c>
      <c r="S258" s="1207"/>
      <c r="T258" s="1208"/>
      <c r="U258" s="1207"/>
      <c r="V258" s="1217">
        <f>W258+X258+Y258</f>
        <v>0</v>
      </c>
      <c r="W258" s="1210"/>
      <c r="X258" s="1208"/>
      <c r="Y258" s="1208"/>
      <c r="Z258" s="1059"/>
      <c r="AA258" s="1060"/>
      <c r="AB258" s="764"/>
      <c r="AC258" s="764"/>
    </row>
    <row r="259" spans="1:29" s="1" customFormat="1" ht="18.75" thickBot="1" x14ac:dyDescent="0.3">
      <c r="A259" s="144" t="s">
        <v>72</v>
      </c>
      <c r="B259" s="597" t="s">
        <v>86</v>
      </c>
      <c r="C259" s="598">
        <v>963</v>
      </c>
      <c r="D259" s="511" t="s">
        <v>36</v>
      </c>
      <c r="E259" s="1096" t="s">
        <v>24</v>
      </c>
      <c r="F259" s="512" t="s">
        <v>394</v>
      </c>
      <c r="G259" s="1775" t="s">
        <v>28</v>
      </c>
      <c r="H259" s="889" t="s">
        <v>28</v>
      </c>
      <c r="I259" s="1234">
        <f t="shared" ref="I259:AA259" si="132">I260</f>
        <v>859282</v>
      </c>
      <c r="J259" s="1393">
        <f t="shared" si="132"/>
        <v>149041.01999999999</v>
      </c>
      <c r="K259" s="1234">
        <f t="shared" si="132"/>
        <v>104839.18</v>
      </c>
      <c r="L259" s="1393">
        <f t="shared" si="132"/>
        <v>44201.84</v>
      </c>
      <c r="M259" s="1234">
        <f t="shared" si="132"/>
        <v>0</v>
      </c>
      <c r="N259" s="1234">
        <f t="shared" si="132"/>
        <v>147157.88</v>
      </c>
      <c r="O259" s="1234">
        <f t="shared" si="132"/>
        <v>14671.11</v>
      </c>
      <c r="P259" s="1234">
        <f t="shared" si="132"/>
        <v>90337.89</v>
      </c>
      <c r="Q259" s="1234">
        <f t="shared" si="132"/>
        <v>42148.88</v>
      </c>
      <c r="R259" s="1394">
        <f t="shared" si="132"/>
        <v>456407.54</v>
      </c>
      <c r="S259" s="1394">
        <f t="shared" si="132"/>
        <v>0</v>
      </c>
      <c r="T259" s="1393">
        <f t="shared" si="132"/>
        <v>61398.1</v>
      </c>
      <c r="U259" s="1395">
        <f t="shared" si="132"/>
        <v>395009.44</v>
      </c>
      <c r="V259" s="1395">
        <f t="shared" si="132"/>
        <v>106675.56</v>
      </c>
      <c r="W259" s="1234">
        <f t="shared" si="132"/>
        <v>68028.33</v>
      </c>
      <c r="X259" s="1393">
        <f t="shared" si="132"/>
        <v>1297.75</v>
      </c>
      <c r="Y259" s="1234">
        <f t="shared" si="132"/>
        <v>37349.480000000003</v>
      </c>
      <c r="Z259" s="1395">
        <f t="shared" si="132"/>
        <v>0</v>
      </c>
      <c r="AA259" s="1234">
        <f t="shared" si="132"/>
        <v>0</v>
      </c>
      <c r="AB259" s="764"/>
      <c r="AC259" s="764"/>
    </row>
    <row r="260" spans="1:29" s="1" customFormat="1" ht="41.25" x14ac:dyDescent="0.25">
      <c r="A260" s="2094"/>
      <c r="B260" s="1085" t="s">
        <v>270</v>
      </c>
      <c r="C260" s="1858" t="s">
        <v>107</v>
      </c>
      <c r="D260" s="1858" t="s">
        <v>36</v>
      </c>
      <c r="E260" s="1859" t="s">
        <v>24</v>
      </c>
      <c r="F260" s="72" t="s">
        <v>394</v>
      </c>
      <c r="G260" s="1860" t="s">
        <v>221</v>
      </c>
      <c r="H260" s="1675" t="s">
        <v>28</v>
      </c>
      <c r="I260" s="1861">
        <f>I261+I265</f>
        <v>859282</v>
      </c>
      <c r="J260" s="793">
        <f t="shared" ref="J260:AA260" si="133">J261+J265</f>
        <v>149041.01999999999</v>
      </c>
      <c r="K260" s="1862">
        <f t="shared" si="133"/>
        <v>104839.18</v>
      </c>
      <c r="L260" s="1863">
        <f t="shared" si="133"/>
        <v>44201.84</v>
      </c>
      <c r="M260" s="1862">
        <f t="shared" si="133"/>
        <v>0</v>
      </c>
      <c r="N260" s="749">
        <f t="shared" si="133"/>
        <v>147157.88</v>
      </c>
      <c r="O260" s="1400">
        <f t="shared" si="133"/>
        <v>14671.11</v>
      </c>
      <c r="P260" s="1400">
        <f t="shared" si="133"/>
        <v>90337.89</v>
      </c>
      <c r="Q260" s="1400">
        <f t="shared" si="133"/>
        <v>42148.88</v>
      </c>
      <c r="R260" s="1018">
        <f t="shared" si="133"/>
        <v>456407.54</v>
      </c>
      <c r="S260" s="1402">
        <f t="shared" si="133"/>
        <v>0</v>
      </c>
      <c r="T260" s="1401">
        <f t="shared" si="133"/>
        <v>61398.1</v>
      </c>
      <c r="U260" s="1403">
        <f t="shared" si="133"/>
        <v>395009.44</v>
      </c>
      <c r="V260" s="794">
        <f t="shared" si="133"/>
        <v>106675.56</v>
      </c>
      <c r="W260" s="1400">
        <f t="shared" si="133"/>
        <v>68028.33</v>
      </c>
      <c r="X260" s="1401">
        <f t="shared" si="133"/>
        <v>1297.75</v>
      </c>
      <c r="Y260" s="1400">
        <f t="shared" si="133"/>
        <v>37349.480000000003</v>
      </c>
      <c r="Z260" s="1404">
        <f t="shared" si="133"/>
        <v>0</v>
      </c>
      <c r="AA260" s="1405">
        <f t="shared" si="133"/>
        <v>0</v>
      </c>
      <c r="AB260" s="764"/>
      <c r="AC260" s="764"/>
    </row>
    <row r="261" spans="1:29" s="1" customFormat="1" ht="18" x14ac:dyDescent="0.25">
      <c r="A261" s="2095"/>
      <c r="B261" s="79" t="s">
        <v>51</v>
      </c>
      <c r="C261" s="103">
        <v>963</v>
      </c>
      <c r="D261" s="80" t="s">
        <v>36</v>
      </c>
      <c r="E261" s="161" t="s">
        <v>24</v>
      </c>
      <c r="F261" s="304" t="s">
        <v>394</v>
      </c>
      <c r="G261" s="1758" t="s">
        <v>221</v>
      </c>
      <c r="H261" s="1672" t="s">
        <v>53</v>
      </c>
      <c r="I261" s="1205">
        <f>I263+I264</f>
        <v>799782</v>
      </c>
      <c r="J261" s="1215">
        <f t="shared" ref="J261:AA261" si="134">J263+J264</f>
        <v>149041.01999999999</v>
      </c>
      <c r="K261" s="104">
        <f t="shared" si="134"/>
        <v>104839.18</v>
      </c>
      <c r="L261" s="234">
        <f t="shared" si="134"/>
        <v>44201.84</v>
      </c>
      <c r="M261" s="104">
        <f t="shared" si="134"/>
        <v>0</v>
      </c>
      <c r="N261" s="1205">
        <f t="shared" si="134"/>
        <v>87657.88</v>
      </c>
      <c r="O261" s="104">
        <f t="shared" si="134"/>
        <v>14671.11</v>
      </c>
      <c r="P261" s="104">
        <f t="shared" si="134"/>
        <v>30837.89</v>
      </c>
      <c r="Q261" s="104">
        <f t="shared" si="134"/>
        <v>42148.88</v>
      </c>
      <c r="R261" s="1216">
        <f t="shared" si="134"/>
        <v>456407.54</v>
      </c>
      <c r="S261" s="305">
        <f t="shared" si="134"/>
        <v>0</v>
      </c>
      <c r="T261" s="234">
        <f t="shared" si="134"/>
        <v>61398.1</v>
      </c>
      <c r="U261" s="321">
        <f t="shared" si="134"/>
        <v>395009.44</v>
      </c>
      <c r="V261" s="1215">
        <f t="shared" si="134"/>
        <v>106675.56</v>
      </c>
      <c r="W261" s="104">
        <f t="shared" si="134"/>
        <v>68028.33</v>
      </c>
      <c r="X261" s="234">
        <f t="shared" si="134"/>
        <v>1297.75</v>
      </c>
      <c r="Y261" s="104">
        <f t="shared" si="134"/>
        <v>37349.480000000003</v>
      </c>
      <c r="Z261" s="1396">
        <f t="shared" si="134"/>
        <v>0</v>
      </c>
      <c r="AA261" s="386">
        <f t="shared" si="134"/>
        <v>0</v>
      </c>
      <c r="AB261" s="764"/>
      <c r="AC261" s="764"/>
    </row>
    <row r="262" spans="1:29" s="1" customFormat="1" ht="18" x14ac:dyDescent="0.25">
      <c r="A262" s="2095"/>
      <c r="B262" s="171" t="s">
        <v>277</v>
      </c>
      <c r="C262" s="103">
        <v>963</v>
      </c>
      <c r="D262" s="80" t="s">
        <v>36</v>
      </c>
      <c r="E262" s="161" t="s">
        <v>24</v>
      </c>
      <c r="F262" s="304" t="s">
        <v>394</v>
      </c>
      <c r="G262" s="1758" t="s">
        <v>221</v>
      </c>
      <c r="H262" s="1689" t="s">
        <v>54</v>
      </c>
      <c r="I262" s="1205">
        <f>I263+I264</f>
        <v>799782</v>
      </c>
      <c r="J262" s="1205">
        <f t="shared" ref="J262:AA262" si="135">J263+J264</f>
        <v>149041.01999999999</v>
      </c>
      <c r="K262" s="104">
        <f t="shared" si="135"/>
        <v>104839.18</v>
      </c>
      <c r="L262" s="104">
        <f t="shared" si="135"/>
        <v>44201.84</v>
      </c>
      <c r="M262" s="104">
        <f t="shared" si="135"/>
        <v>0</v>
      </c>
      <c r="N262" s="1205">
        <f t="shared" si="135"/>
        <v>87657.88</v>
      </c>
      <c r="O262" s="104">
        <f t="shared" si="135"/>
        <v>14671.11</v>
      </c>
      <c r="P262" s="104">
        <f t="shared" si="135"/>
        <v>30837.89</v>
      </c>
      <c r="Q262" s="104">
        <f t="shared" si="135"/>
        <v>42148.88</v>
      </c>
      <c r="R262" s="1216">
        <f t="shared" si="135"/>
        <v>456407.54</v>
      </c>
      <c r="S262" s="305">
        <f t="shared" si="135"/>
        <v>0</v>
      </c>
      <c r="T262" s="104">
        <f t="shared" si="135"/>
        <v>61398.1</v>
      </c>
      <c r="U262" s="104">
        <f t="shared" si="135"/>
        <v>395009.44</v>
      </c>
      <c r="V262" s="1215">
        <f t="shared" si="135"/>
        <v>106675.56</v>
      </c>
      <c r="W262" s="104">
        <f t="shared" si="135"/>
        <v>68028.33</v>
      </c>
      <c r="X262" s="104">
        <f t="shared" si="135"/>
        <v>1297.75</v>
      </c>
      <c r="Y262" s="104">
        <f t="shared" si="135"/>
        <v>37349.480000000003</v>
      </c>
      <c r="Z262" s="1396">
        <f t="shared" si="135"/>
        <v>0</v>
      </c>
      <c r="AA262" s="386">
        <f t="shared" si="135"/>
        <v>0</v>
      </c>
      <c r="AB262" s="764"/>
      <c r="AC262" s="764"/>
    </row>
    <row r="263" spans="1:29" s="1" customFormat="1" ht="18" x14ac:dyDescent="0.25">
      <c r="A263" s="2095"/>
      <c r="B263" s="83" t="s">
        <v>10</v>
      </c>
      <c r="C263" s="84">
        <v>963</v>
      </c>
      <c r="D263" s="85" t="s">
        <v>36</v>
      </c>
      <c r="E263" s="160" t="s">
        <v>24</v>
      </c>
      <c r="F263" s="86" t="s">
        <v>394</v>
      </c>
      <c r="G263" s="1757" t="s">
        <v>221</v>
      </c>
      <c r="H263" s="1668">
        <v>223</v>
      </c>
      <c r="I263" s="1730">
        <f>J263+N263+R263+V263</f>
        <v>799782</v>
      </c>
      <c r="J263" s="1240">
        <f>K263+L263+M263</f>
        <v>149041.01999999999</v>
      </c>
      <c r="K263" s="129">
        <v>104839.18</v>
      </c>
      <c r="L263" s="235">
        <v>44201.84</v>
      </c>
      <c r="M263" s="129">
        <v>0</v>
      </c>
      <c r="N263" s="1196">
        <f>O263+P263+Q263</f>
        <v>87657.88</v>
      </c>
      <c r="O263" s="129">
        <v>14671.11</v>
      </c>
      <c r="P263" s="129">
        <v>30837.89</v>
      </c>
      <c r="Q263" s="129">
        <v>42148.88</v>
      </c>
      <c r="R263" s="1197">
        <f>S263+T263+U263</f>
        <v>456407.54</v>
      </c>
      <c r="S263" s="306">
        <v>0</v>
      </c>
      <c r="T263" s="235">
        <v>61398.1</v>
      </c>
      <c r="U263" s="322">
        <v>395009.44</v>
      </c>
      <c r="V263" s="1198">
        <f>W263+X263+Y263</f>
        <v>106675.56</v>
      </c>
      <c r="W263" s="129">
        <v>68028.33</v>
      </c>
      <c r="X263" s="235">
        <v>1297.75</v>
      </c>
      <c r="Y263" s="129">
        <v>37349.480000000003</v>
      </c>
      <c r="Z263" s="1057"/>
      <c r="AA263" s="1058"/>
      <c r="AB263" s="764"/>
      <c r="AC263" s="764"/>
    </row>
    <row r="264" spans="1:29" s="1" customFormat="1" ht="18.75" thickBot="1" x14ac:dyDescent="0.3">
      <c r="A264" s="2095"/>
      <c r="B264" s="49" t="s">
        <v>278</v>
      </c>
      <c r="C264" s="172">
        <v>963</v>
      </c>
      <c r="D264" s="173" t="s">
        <v>36</v>
      </c>
      <c r="E264" s="846" t="s">
        <v>24</v>
      </c>
      <c r="F264" s="150" t="s">
        <v>394</v>
      </c>
      <c r="G264" s="1763" t="s">
        <v>221</v>
      </c>
      <c r="H264" s="1920" t="s">
        <v>38</v>
      </c>
      <c r="I264" s="1206">
        <f>J264+N264+R264+V264</f>
        <v>0</v>
      </c>
      <c r="J264" s="1302"/>
      <c r="K264" s="1208"/>
      <c r="L264" s="1207"/>
      <c r="M264" s="1208"/>
      <c r="N264" s="1206">
        <f>O264+P264+Q264</f>
        <v>0</v>
      </c>
      <c r="O264" s="1208"/>
      <c r="P264" s="1208">
        <v>0</v>
      </c>
      <c r="Q264" s="1208">
        <v>0</v>
      </c>
      <c r="R264" s="1211">
        <f>S264+T264+U264</f>
        <v>0</v>
      </c>
      <c r="S264" s="1209"/>
      <c r="T264" s="1207"/>
      <c r="U264" s="1210"/>
      <c r="V264" s="1217"/>
      <c r="W264" s="1208"/>
      <c r="X264" s="1207"/>
      <c r="Y264" s="1208"/>
      <c r="Z264" s="1057"/>
      <c r="AA264" s="1058"/>
      <c r="AB264" s="764"/>
      <c r="AC264" s="764"/>
    </row>
    <row r="265" spans="1:29" s="1" customFormat="1" ht="18" x14ac:dyDescent="0.25">
      <c r="A265" s="2095"/>
      <c r="B265" s="1921" t="s">
        <v>14</v>
      </c>
      <c r="C265" s="115">
        <v>963</v>
      </c>
      <c r="D265" s="116" t="s">
        <v>36</v>
      </c>
      <c r="E265" s="1493" t="s">
        <v>24</v>
      </c>
      <c r="F265" s="117" t="s">
        <v>394</v>
      </c>
      <c r="G265" s="1922" t="s">
        <v>28</v>
      </c>
      <c r="H265" s="1923">
        <v>300</v>
      </c>
      <c r="I265" s="1008">
        <f>I266</f>
        <v>59500</v>
      </c>
      <c r="J265" s="710">
        <f t="shared" ref="J265:AA265" si="136">J266</f>
        <v>0</v>
      </c>
      <c r="K265" s="405">
        <f t="shared" si="136"/>
        <v>0</v>
      </c>
      <c r="L265" s="1924">
        <f t="shared" si="136"/>
        <v>0</v>
      </c>
      <c r="M265" s="405">
        <f t="shared" si="136"/>
        <v>0</v>
      </c>
      <c r="N265" s="1008">
        <f t="shared" si="136"/>
        <v>59500</v>
      </c>
      <c r="O265" s="385">
        <f t="shared" si="136"/>
        <v>0</v>
      </c>
      <c r="P265" s="385">
        <f t="shared" si="136"/>
        <v>59500</v>
      </c>
      <c r="Q265" s="405">
        <f t="shared" si="136"/>
        <v>0</v>
      </c>
      <c r="R265" s="858">
        <f t="shared" si="136"/>
        <v>0</v>
      </c>
      <c r="S265" s="905">
        <f t="shared" si="136"/>
        <v>0</v>
      </c>
      <c r="T265" s="1924">
        <f t="shared" si="136"/>
        <v>0</v>
      </c>
      <c r="U265" s="1926">
        <f t="shared" si="136"/>
        <v>0</v>
      </c>
      <c r="V265" s="710">
        <f t="shared" si="136"/>
        <v>0</v>
      </c>
      <c r="W265" s="405">
        <f t="shared" si="136"/>
        <v>0</v>
      </c>
      <c r="X265" s="1924">
        <f t="shared" si="136"/>
        <v>0</v>
      </c>
      <c r="Y265" s="405">
        <f t="shared" si="136"/>
        <v>0</v>
      </c>
      <c r="Z265" s="1408">
        <f t="shared" si="136"/>
        <v>0</v>
      </c>
      <c r="AA265" s="1409">
        <f t="shared" si="136"/>
        <v>0</v>
      </c>
      <c r="AB265" s="764"/>
      <c r="AC265" s="764"/>
    </row>
    <row r="266" spans="1:29" s="1" customFormat="1" ht="18.75" thickBot="1" x14ac:dyDescent="0.3">
      <c r="A266" s="2096"/>
      <c r="B266" s="49" t="s">
        <v>17</v>
      </c>
      <c r="C266" s="172">
        <v>963</v>
      </c>
      <c r="D266" s="173" t="s">
        <v>36</v>
      </c>
      <c r="E266" s="846" t="s">
        <v>24</v>
      </c>
      <c r="F266" s="150" t="s">
        <v>394</v>
      </c>
      <c r="G266" s="1763" t="s">
        <v>221</v>
      </c>
      <c r="H266" s="1669">
        <v>340</v>
      </c>
      <c r="I266" s="1736">
        <f>J266+N266+R266+Y266</f>
        <v>59500</v>
      </c>
      <c r="J266" s="1302">
        <f>K266+L266+M266</f>
        <v>0</v>
      </c>
      <c r="K266" s="1208"/>
      <c r="L266" s="1207"/>
      <c r="M266" s="1208"/>
      <c r="N266" s="1206">
        <f>O266+P266+Q266</f>
        <v>59500</v>
      </c>
      <c r="O266" s="1208"/>
      <c r="P266" s="389">
        <v>59500</v>
      </c>
      <c r="Q266" s="1208">
        <v>0</v>
      </c>
      <c r="R266" s="1211">
        <f>S266+T266+U266</f>
        <v>0</v>
      </c>
      <c r="S266" s="1209">
        <v>0</v>
      </c>
      <c r="T266" s="1207"/>
      <c r="U266" s="1210"/>
      <c r="V266" s="1217">
        <v>0</v>
      </c>
      <c r="W266" s="1208">
        <v>0</v>
      </c>
      <c r="X266" s="1207"/>
      <c r="Y266" s="1208"/>
      <c r="Z266" s="1218"/>
      <c r="AA266" s="1219"/>
      <c r="AB266" s="764"/>
      <c r="AC266" s="764"/>
    </row>
    <row r="267" spans="1:29" s="1" customFormat="1" ht="3.75" customHeight="1" thickBot="1" x14ac:dyDescent="0.3">
      <c r="A267" s="224"/>
      <c r="B267" s="121"/>
      <c r="C267" s="122"/>
      <c r="D267" s="184"/>
      <c r="E267" s="1492"/>
      <c r="F267" s="185"/>
      <c r="G267" s="185"/>
      <c r="H267" s="95"/>
      <c r="I267" s="371"/>
      <c r="J267" s="407"/>
      <c r="K267" s="468"/>
      <c r="L267" s="468"/>
      <c r="M267" s="373"/>
      <c r="N267" s="407"/>
      <c r="O267" s="371"/>
      <c r="P267" s="371"/>
      <c r="Q267" s="373"/>
      <c r="R267" s="408"/>
      <c r="S267" s="390"/>
      <c r="T267" s="469"/>
      <c r="U267" s="469"/>
      <c r="V267" s="409"/>
      <c r="W267" s="372"/>
      <c r="X267" s="469"/>
      <c r="Y267" s="371"/>
      <c r="Z267" s="990"/>
      <c r="AA267" s="991"/>
      <c r="AB267" s="764"/>
      <c r="AC267" s="764"/>
    </row>
    <row r="268" spans="1:29" s="1" customFormat="1" ht="18.75" hidden="1" thickBot="1" x14ac:dyDescent="0.3">
      <c r="A268" s="604" t="s">
        <v>132</v>
      </c>
      <c r="B268" s="605" t="s">
        <v>133</v>
      </c>
      <c r="C268" s="524">
        <v>963</v>
      </c>
      <c r="D268" s="230" t="s">
        <v>95</v>
      </c>
      <c r="E268" s="895" t="s">
        <v>25</v>
      </c>
      <c r="F268" s="231" t="s">
        <v>27</v>
      </c>
      <c r="G268" s="231" t="s">
        <v>28</v>
      </c>
      <c r="H268" s="140" t="s">
        <v>28</v>
      </c>
      <c r="I268" s="606">
        <f t="shared" ref="I268:J270" si="137">I269</f>
        <v>0</v>
      </c>
      <c r="J268" s="607">
        <f t="shared" si="137"/>
        <v>0</v>
      </c>
      <c r="K268" s="607"/>
      <c r="L268" s="607"/>
      <c r="M268" s="766"/>
      <c r="N268" s="606">
        <f>N269</f>
        <v>0</v>
      </c>
      <c r="O268" s="939"/>
      <c r="P268" s="939"/>
      <c r="Q268" s="766"/>
      <c r="R268" s="766">
        <f>R269</f>
        <v>0</v>
      </c>
      <c r="S268" s="1015"/>
      <c r="T268" s="608"/>
      <c r="U268" s="608"/>
      <c r="V268" s="650">
        <f>V269</f>
        <v>0</v>
      </c>
      <c r="W268" s="650"/>
      <c r="X268" s="608"/>
      <c r="Y268" s="606"/>
      <c r="Z268" s="982"/>
      <c r="AA268" s="622"/>
      <c r="AB268" s="764"/>
      <c r="AC268" s="764"/>
    </row>
    <row r="269" spans="1:29" s="1" customFormat="1" ht="30" hidden="1" thickBot="1" x14ac:dyDescent="0.3">
      <c r="A269" s="2137"/>
      <c r="B269" s="225" t="s">
        <v>165</v>
      </c>
      <c r="C269" s="115">
        <v>963</v>
      </c>
      <c r="D269" s="116" t="s">
        <v>95</v>
      </c>
      <c r="E269" s="1493" t="s">
        <v>95</v>
      </c>
      <c r="F269" s="117" t="s">
        <v>27</v>
      </c>
      <c r="G269" s="117" t="s">
        <v>28</v>
      </c>
      <c r="H269" s="1690" t="s">
        <v>28</v>
      </c>
      <c r="I269" s="385">
        <f t="shared" si="137"/>
        <v>0</v>
      </c>
      <c r="J269" s="470">
        <f t="shared" si="137"/>
        <v>0</v>
      </c>
      <c r="K269" s="470"/>
      <c r="L269" s="470"/>
      <c r="M269" s="478"/>
      <c r="N269" s="385">
        <f>N270</f>
        <v>0</v>
      </c>
      <c r="O269" s="104"/>
      <c r="P269" s="104"/>
      <c r="Q269" s="478"/>
      <c r="R269" s="478">
        <f>R270</f>
        <v>0</v>
      </c>
      <c r="S269" s="471"/>
      <c r="T269" s="472"/>
      <c r="U269" s="472"/>
      <c r="V269" s="477">
        <f>V270</f>
        <v>0</v>
      </c>
      <c r="W269" s="477"/>
      <c r="X269" s="472"/>
      <c r="Y269" s="385"/>
      <c r="Z269" s="981"/>
      <c r="AA269" s="621"/>
      <c r="AB269" s="764"/>
      <c r="AC269" s="764"/>
    </row>
    <row r="270" spans="1:29" s="1" customFormat="1" ht="30" hidden="1" thickBot="1" x14ac:dyDescent="0.3">
      <c r="A270" s="2138"/>
      <c r="B270" s="226" t="s">
        <v>134</v>
      </c>
      <c r="C270" s="103">
        <v>963</v>
      </c>
      <c r="D270" s="80" t="s">
        <v>95</v>
      </c>
      <c r="E270" s="161" t="s">
        <v>95</v>
      </c>
      <c r="F270" s="81" t="s">
        <v>135</v>
      </c>
      <c r="G270" s="81" t="s">
        <v>70</v>
      </c>
      <c r="H270" s="1685" t="s">
        <v>28</v>
      </c>
      <c r="I270" s="104">
        <f t="shared" si="137"/>
        <v>0</v>
      </c>
      <c r="J270" s="410">
        <f t="shared" si="137"/>
        <v>0</v>
      </c>
      <c r="K270" s="410"/>
      <c r="L270" s="410"/>
      <c r="M270" s="305"/>
      <c r="N270" s="104">
        <f>N271</f>
        <v>0</v>
      </c>
      <c r="O270" s="104"/>
      <c r="P270" s="104"/>
      <c r="Q270" s="305"/>
      <c r="R270" s="305">
        <f>R271</f>
        <v>0</v>
      </c>
      <c r="S270" s="234"/>
      <c r="T270" s="411"/>
      <c r="U270" s="411"/>
      <c r="V270" s="321">
        <f>V271</f>
        <v>0</v>
      </c>
      <c r="W270" s="321"/>
      <c r="X270" s="411"/>
      <c r="Y270" s="104"/>
      <c r="Z270" s="981"/>
      <c r="AA270" s="621"/>
      <c r="AB270" s="764"/>
      <c r="AC270" s="764"/>
    </row>
    <row r="271" spans="1:29" s="1" customFormat="1" ht="18.75" hidden="1" thickBot="1" x14ac:dyDescent="0.3">
      <c r="A271" s="2138"/>
      <c r="B271" s="83" t="s">
        <v>51</v>
      </c>
      <c r="C271" s="105">
        <v>963</v>
      </c>
      <c r="D271" s="85" t="s">
        <v>95</v>
      </c>
      <c r="E271" s="160" t="s">
        <v>95</v>
      </c>
      <c r="F271" s="86" t="s">
        <v>135</v>
      </c>
      <c r="G271" s="86" t="s">
        <v>70</v>
      </c>
      <c r="H271" s="1634" t="s">
        <v>53</v>
      </c>
      <c r="I271" s="104">
        <f>I272+I274</f>
        <v>0</v>
      </c>
      <c r="J271" s="410">
        <f>J272+J274</f>
        <v>0</v>
      </c>
      <c r="K271" s="391"/>
      <c r="L271" s="391"/>
      <c r="M271" s="306"/>
      <c r="N271" s="104">
        <f>N272+N274</f>
        <v>0</v>
      </c>
      <c r="O271" s="129"/>
      <c r="P271" s="129"/>
      <c r="Q271" s="306"/>
      <c r="R271" s="305">
        <f>R272+R274</f>
        <v>0</v>
      </c>
      <c r="S271" s="235"/>
      <c r="T271" s="412"/>
      <c r="U271" s="412"/>
      <c r="V271" s="321">
        <f>V272+V274</f>
        <v>0</v>
      </c>
      <c r="W271" s="322"/>
      <c r="X271" s="412"/>
      <c r="Y271" s="129"/>
      <c r="Z271" s="981"/>
      <c r="AA271" s="621"/>
      <c r="AB271" s="764"/>
      <c r="AC271" s="764"/>
    </row>
    <row r="272" spans="1:29" s="1" customFormat="1" ht="18.75" hidden="1" thickBot="1" x14ac:dyDescent="0.3">
      <c r="A272" s="2138"/>
      <c r="B272" s="83" t="s">
        <v>8</v>
      </c>
      <c r="C272" s="105">
        <v>963</v>
      </c>
      <c r="D272" s="85" t="s">
        <v>95</v>
      </c>
      <c r="E272" s="160" t="s">
        <v>95</v>
      </c>
      <c r="F272" s="86" t="s">
        <v>135</v>
      </c>
      <c r="G272" s="86" t="s">
        <v>70</v>
      </c>
      <c r="H272" s="1646">
        <v>220</v>
      </c>
      <c r="I272" s="104">
        <f>I273</f>
        <v>0</v>
      </c>
      <c r="J272" s="410">
        <f>J273</f>
        <v>0</v>
      </c>
      <c r="K272" s="391"/>
      <c r="L272" s="391"/>
      <c r="M272" s="306"/>
      <c r="N272" s="104">
        <f>N273</f>
        <v>0</v>
      </c>
      <c r="O272" s="129"/>
      <c r="P272" s="129"/>
      <c r="Q272" s="306"/>
      <c r="R272" s="305">
        <f>R273</f>
        <v>0</v>
      </c>
      <c r="S272" s="235"/>
      <c r="T272" s="412"/>
      <c r="U272" s="412"/>
      <c r="V272" s="321">
        <f>V273</f>
        <v>0</v>
      </c>
      <c r="W272" s="322"/>
      <c r="X272" s="412"/>
      <c r="Y272" s="129"/>
      <c r="Z272" s="981"/>
      <c r="AA272" s="621"/>
      <c r="AB272" s="764"/>
      <c r="AC272" s="764"/>
    </row>
    <row r="273" spans="1:29" s="1" customFormat="1" ht="18.75" hidden="1" thickBot="1" x14ac:dyDescent="0.3">
      <c r="A273" s="2138"/>
      <c r="B273" s="83" t="s">
        <v>9</v>
      </c>
      <c r="C273" s="105">
        <v>963</v>
      </c>
      <c r="D273" s="85" t="s">
        <v>95</v>
      </c>
      <c r="E273" s="160" t="s">
        <v>95</v>
      </c>
      <c r="F273" s="86" t="s">
        <v>135</v>
      </c>
      <c r="G273" s="86" t="s">
        <v>70</v>
      </c>
      <c r="H273" s="1646">
        <v>222</v>
      </c>
      <c r="I273" s="104">
        <f>J273+N273+R273+Y273</f>
        <v>0</v>
      </c>
      <c r="J273" s="410">
        <v>0</v>
      </c>
      <c r="K273" s="391"/>
      <c r="L273" s="391"/>
      <c r="M273" s="306"/>
      <c r="N273" s="104"/>
      <c r="O273" s="129"/>
      <c r="P273" s="129"/>
      <c r="Q273" s="306"/>
      <c r="R273" s="305">
        <v>0</v>
      </c>
      <c r="S273" s="235"/>
      <c r="T273" s="412"/>
      <c r="U273" s="412"/>
      <c r="V273" s="321">
        <v>0</v>
      </c>
      <c r="W273" s="322"/>
      <c r="X273" s="412"/>
      <c r="Y273" s="129"/>
      <c r="Z273" s="981"/>
      <c r="AA273" s="621"/>
      <c r="AB273" s="764"/>
      <c r="AC273" s="764"/>
    </row>
    <row r="274" spans="1:29" s="1" customFormat="1" ht="18.75" hidden="1" thickBot="1" x14ac:dyDescent="0.3">
      <c r="A274" s="2139"/>
      <c r="B274" s="83" t="s">
        <v>13</v>
      </c>
      <c r="C274" s="227">
        <v>963</v>
      </c>
      <c r="D274" s="85" t="s">
        <v>95</v>
      </c>
      <c r="E274" s="160" t="s">
        <v>95</v>
      </c>
      <c r="F274" s="86" t="s">
        <v>135</v>
      </c>
      <c r="G274" s="86" t="s">
        <v>70</v>
      </c>
      <c r="H274" s="1688">
        <v>290</v>
      </c>
      <c r="I274" s="378">
        <f>J274+N274+R274+Y274</f>
        <v>0</v>
      </c>
      <c r="J274" s="609">
        <v>0</v>
      </c>
      <c r="K274" s="473"/>
      <c r="L274" s="473"/>
      <c r="M274" s="377"/>
      <c r="N274" s="378"/>
      <c r="O274" s="129"/>
      <c r="P274" s="129"/>
      <c r="Q274" s="377"/>
      <c r="R274" s="908">
        <v>0</v>
      </c>
      <c r="S274" s="467"/>
      <c r="T274" s="474"/>
      <c r="U274" s="474"/>
      <c r="V274" s="388">
        <v>0</v>
      </c>
      <c r="W274" s="376"/>
      <c r="X274" s="474"/>
      <c r="Y274" s="375"/>
      <c r="Z274" s="981"/>
      <c r="AA274" s="621"/>
      <c r="AB274" s="764"/>
      <c r="AC274" s="764"/>
    </row>
    <row r="275" spans="1:29" s="1" customFormat="1" ht="18.75" hidden="1" thickBot="1" x14ac:dyDescent="0.3">
      <c r="A275" s="224"/>
      <c r="B275" s="121"/>
      <c r="C275" s="122"/>
      <c r="D275" s="184"/>
      <c r="E275" s="1492"/>
      <c r="F275" s="185"/>
      <c r="G275" s="185"/>
      <c r="H275" s="95"/>
      <c r="I275" s="371"/>
      <c r="J275" s="610"/>
      <c r="K275" s="468"/>
      <c r="L275" s="468"/>
      <c r="M275" s="373"/>
      <c r="N275" s="407"/>
      <c r="O275" s="928"/>
      <c r="P275" s="928"/>
      <c r="Q275" s="907"/>
      <c r="R275" s="860"/>
      <c r="S275" s="1078"/>
      <c r="T275" s="1079"/>
      <c r="U275" s="1079"/>
      <c r="V275" s="644"/>
      <c r="W275" s="380"/>
      <c r="X275" s="1079"/>
      <c r="Y275" s="379"/>
      <c r="Z275" s="986"/>
      <c r="AA275" s="989"/>
      <c r="AB275" s="764"/>
      <c r="AC275" s="764"/>
    </row>
    <row r="276" spans="1:29" s="1" customFormat="1" ht="18.75" thickBot="1" x14ac:dyDescent="0.3">
      <c r="A276" s="611" t="s">
        <v>39</v>
      </c>
      <c r="B276" s="568" t="s">
        <v>238</v>
      </c>
      <c r="C276" s="563">
        <v>963</v>
      </c>
      <c r="D276" s="569" t="s">
        <v>31</v>
      </c>
      <c r="E276" s="847" t="s">
        <v>25</v>
      </c>
      <c r="F276" s="570" t="s">
        <v>380</v>
      </c>
      <c r="G276" s="1766" t="s">
        <v>28</v>
      </c>
      <c r="H276" s="140" t="s">
        <v>28</v>
      </c>
      <c r="I276" s="404">
        <f>I277</f>
        <v>3049626.91</v>
      </c>
      <c r="J276" s="404">
        <f t="shared" ref="J276:Y276" si="138">J277</f>
        <v>759847.54</v>
      </c>
      <c r="K276" s="404">
        <f t="shared" si="138"/>
        <v>291263.01</v>
      </c>
      <c r="L276" s="404">
        <f t="shared" si="138"/>
        <v>215617.78999999998</v>
      </c>
      <c r="M276" s="404">
        <f t="shared" si="138"/>
        <v>252966.74</v>
      </c>
      <c r="N276" s="404">
        <f t="shared" si="138"/>
        <v>667463</v>
      </c>
      <c r="O276" s="404">
        <f t="shared" si="138"/>
        <v>113299.98</v>
      </c>
      <c r="P276" s="404">
        <f t="shared" si="138"/>
        <v>257958.93</v>
      </c>
      <c r="Q276" s="404">
        <f t="shared" si="138"/>
        <v>296204.09000000003</v>
      </c>
      <c r="R276" s="404">
        <f t="shared" si="138"/>
        <v>482456.93</v>
      </c>
      <c r="S276" s="404">
        <f t="shared" si="138"/>
        <v>84022.18</v>
      </c>
      <c r="T276" s="404">
        <f t="shared" si="138"/>
        <v>284479.92000000004</v>
      </c>
      <c r="U276" s="404">
        <f t="shared" si="138"/>
        <v>113954.83</v>
      </c>
      <c r="V276" s="404">
        <f t="shared" si="138"/>
        <v>1139859.44</v>
      </c>
      <c r="W276" s="404">
        <f t="shared" si="138"/>
        <v>339420.26</v>
      </c>
      <c r="X276" s="404">
        <f t="shared" si="138"/>
        <v>435771.44999999995</v>
      </c>
      <c r="Y276" s="404">
        <f t="shared" si="138"/>
        <v>364667.73000000004</v>
      </c>
      <c r="Z276" s="1285">
        <f>Z293+Z313</f>
        <v>0</v>
      </c>
      <c r="AA276" s="404">
        <f>AA293+AA313</f>
        <v>0</v>
      </c>
      <c r="AB276" s="764"/>
      <c r="AC276" s="764"/>
    </row>
    <row r="277" spans="1:29" s="1" customFormat="1" ht="18.75" thickBot="1" x14ac:dyDescent="0.3">
      <c r="A277" s="1881" t="s">
        <v>41</v>
      </c>
      <c r="B277" s="358" t="s">
        <v>40</v>
      </c>
      <c r="C277" s="1111">
        <v>963</v>
      </c>
      <c r="D277" s="1494" t="s">
        <v>31</v>
      </c>
      <c r="E277" s="359" t="s">
        <v>32</v>
      </c>
      <c r="F277" s="1110" t="s">
        <v>380</v>
      </c>
      <c r="G277" s="1804" t="s">
        <v>28</v>
      </c>
      <c r="H277" s="140" t="s">
        <v>28</v>
      </c>
      <c r="I277" s="430">
        <f>I279+I286+I293+I312</f>
        <v>3049626.91</v>
      </c>
      <c r="J277" s="430">
        <f t="shared" ref="J277:AA277" si="139">J279+J286+J293+J312</f>
        <v>759847.54</v>
      </c>
      <c r="K277" s="430">
        <f t="shared" si="139"/>
        <v>291263.01</v>
      </c>
      <c r="L277" s="430">
        <f t="shared" si="139"/>
        <v>215617.78999999998</v>
      </c>
      <c r="M277" s="430">
        <f t="shared" si="139"/>
        <v>252966.74</v>
      </c>
      <c r="N277" s="430">
        <f t="shared" si="139"/>
        <v>667463</v>
      </c>
      <c r="O277" s="430">
        <f t="shared" si="139"/>
        <v>113299.98</v>
      </c>
      <c r="P277" s="430">
        <f t="shared" si="139"/>
        <v>257958.93</v>
      </c>
      <c r="Q277" s="430">
        <f t="shared" si="139"/>
        <v>296204.09000000003</v>
      </c>
      <c r="R277" s="430">
        <f t="shared" si="139"/>
        <v>482456.93</v>
      </c>
      <c r="S277" s="430">
        <f t="shared" si="139"/>
        <v>84022.18</v>
      </c>
      <c r="T277" s="430">
        <f t="shared" si="139"/>
        <v>284479.92000000004</v>
      </c>
      <c r="U277" s="430">
        <f t="shared" si="139"/>
        <v>113954.83</v>
      </c>
      <c r="V277" s="430">
        <f t="shared" si="139"/>
        <v>1139859.44</v>
      </c>
      <c r="W277" s="430">
        <f t="shared" si="139"/>
        <v>339420.26</v>
      </c>
      <c r="X277" s="430">
        <f t="shared" si="139"/>
        <v>435771.44999999995</v>
      </c>
      <c r="Y277" s="430">
        <f t="shared" si="139"/>
        <v>364667.73000000004</v>
      </c>
      <c r="Z277" s="430">
        <f t="shared" si="139"/>
        <v>0</v>
      </c>
      <c r="AA277" s="430">
        <f t="shared" si="139"/>
        <v>0</v>
      </c>
      <c r="AB277" s="764"/>
      <c r="AC277" s="764"/>
    </row>
    <row r="278" spans="1:29" s="1" customFormat="1" ht="72" thickBot="1" x14ac:dyDescent="0.3">
      <c r="A278" s="1882" t="s">
        <v>41</v>
      </c>
      <c r="B278" s="1883" t="s">
        <v>421</v>
      </c>
      <c r="C278" s="1884">
        <v>963</v>
      </c>
      <c r="D278" s="1497" t="s">
        <v>31</v>
      </c>
      <c r="E278" s="1121" t="s">
        <v>32</v>
      </c>
      <c r="F278" s="1885"/>
      <c r="G278" s="1121"/>
      <c r="H278" s="1692"/>
      <c r="I278" s="1886">
        <f>I279+I286</f>
        <v>308000</v>
      </c>
      <c r="J278" s="1886">
        <f t="shared" ref="J278:AA278" si="140">J279+J286</f>
        <v>77000</v>
      </c>
      <c r="K278" s="1886">
        <f t="shared" si="140"/>
        <v>0</v>
      </c>
      <c r="L278" s="1886">
        <f t="shared" si="140"/>
        <v>0</v>
      </c>
      <c r="M278" s="1886">
        <f t="shared" si="140"/>
        <v>77000</v>
      </c>
      <c r="N278" s="1886">
        <f t="shared" si="140"/>
        <v>76998</v>
      </c>
      <c r="O278" s="1886">
        <f t="shared" si="140"/>
        <v>25666</v>
      </c>
      <c r="P278" s="1886">
        <f t="shared" si="140"/>
        <v>25666</v>
      </c>
      <c r="Q278" s="1886">
        <f t="shared" si="140"/>
        <v>25666</v>
      </c>
      <c r="R278" s="1886">
        <f t="shared" si="140"/>
        <v>76998</v>
      </c>
      <c r="S278" s="1886">
        <f t="shared" si="140"/>
        <v>25666</v>
      </c>
      <c r="T278" s="1886">
        <f t="shared" si="140"/>
        <v>25666</v>
      </c>
      <c r="U278" s="1886">
        <f t="shared" si="140"/>
        <v>25666</v>
      </c>
      <c r="V278" s="1886">
        <f t="shared" si="140"/>
        <v>77004</v>
      </c>
      <c r="W278" s="1886">
        <f t="shared" si="140"/>
        <v>25666</v>
      </c>
      <c r="X278" s="1886">
        <f t="shared" si="140"/>
        <v>25666</v>
      </c>
      <c r="Y278" s="1886">
        <f t="shared" si="140"/>
        <v>25672</v>
      </c>
      <c r="Z278" s="1234">
        <f t="shared" si="140"/>
        <v>0</v>
      </c>
      <c r="AA278" s="1234">
        <f t="shared" si="140"/>
        <v>0</v>
      </c>
      <c r="AB278" s="764"/>
      <c r="AC278" s="764"/>
    </row>
    <row r="279" spans="1:29" s="1" customFormat="1" ht="73.5" customHeight="1" thickBot="1" x14ac:dyDescent="0.3">
      <c r="A279" s="1120" t="s">
        <v>41</v>
      </c>
      <c r="B279" s="1118" t="s">
        <v>334</v>
      </c>
      <c r="C279" s="1115">
        <v>963</v>
      </c>
      <c r="D279" s="1495" t="s">
        <v>31</v>
      </c>
      <c r="E279" s="1498" t="s">
        <v>32</v>
      </c>
      <c r="F279" s="1547" t="s">
        <v>408</v>
      </c>
      <c r="G279" s="1116" t="s">
        <v>28</v>
      </c>
      <c r="H279" s="1691" t="s">
        <v>28</v>
      </c>
      <c r="I279" s="1117">
        <f>I280</f>
        <v>52920</v>
      </c>
      <c r="J279" s="1117">
        <f t="shared" ref="J279:AA279" si="141">J280</f>
        <v>13230</v>
      </c>
      <c r="K279" s="1117">
        <f t="shared" si="141"/>
        <v>0</v>
      </c>
      <c r="L279" s="1117">
        <f t="shared" si="141"/>
        <v>0</v>
      </c>
      <c r="M279" s="1117">
        <f t="shared" si="141"/>
        <v>13230</v>
      </c>
      <c r="N279" s="1117">
        <f t="shared" si="141"/>
        <v>13230</v>
      </c>
      <c r="O279" s="1117">
        <f t="shared" si="141"/>
        <v>4410</v>
      </c>
      <c r="P279" s="1117">
        <f t="shared" si="141"/>
        <v>4410</v>
      </c>
      <c r="Q279" s="1117">
        <f t="shared" si="141"/>
        <v>4410</v>
      </c>
      <c r="R279" s="1117">
        <f t="shared" si="141"/>
        <v>13230</v>
      </c>
      <c r="S279" s="1117">
        <f t="shared" si="141"/>
        <v>4410</v>
      </c>
      <c r="T279" s="1117">
        <f t="shared" si="141"/>
        <v>4410</v>
      </c>
      <c r="U279" s="1117">
        <f t="shared" si="141"/>
        <v>4410</v>
      </c>
      <c r="V279" s="1117">
        <f t="shared" si="141"/>
        <v>13230</v>
      </c>
      <c r="W279" s="1117">
        <f t="shared" si="141"/>
        <v>4410</v>
      </c>
      <c r="X279" s="1117">
        <f t="shared" si="141"/>
        <v>4410</v>
      </c>
      <c r="Y279" s="1117">
        <f t="shared" si="141"/>
        <v>4410</v>
      </c>
      <c r="Z279" s="1117">
        <f t="shared" si="141"/>
        <v>0</v>
      </c>
      <c r="AA279" s="1117">
        <f t="shared" si="141"/>
        <v>0</v>
      </c>
      <c r="AB279" s="764"/>
      <c r="AC279" s="764"/>
    </row>
    <row r="280" spans="1:29" s="1" customFormat="1" ht="84.75" customHeight="1" x14ac:dyDescent="0.25">
      <c r="A280" s="1108"/>
      <c r="B280" s="515" t="s">
        <v>264</v>
      </c>
      <c r="C280" s="1113">
        <v>963</v>
      </c>
      <c r="D280" s="1496" t="s">
        <v>31</v>
      </c>
      <c r="E280" s="1499" t="s">
        <v>32</v>
      </c>
      <c r="F280" s="71" t="s">
        <v>408</v>
      </c>
      <c r="G280" s="1777" t="s">
        <v>208</v>
      </c>
      <c r="H280" s="1644" t="s">
        <v>28</v>
      </c>
      <c r="I280" s="520">
        <f>I281</f>
        <v>52920</v>
      </c>
      <c r="J280" s="520">
        <f t="shared" ref="J280:AA280" si="142">J281</f>
        <v>13230</v>
      </c>
      <c r="K280" s="507">
        <f t="shared" si="142"/>
        <v>0</v>
      </c>
      <c r="L280" s="507">
        <f t="shared" si="142"/>
        <v>0</v>
      </c>
      <c r="M280" s="507">
        <f t="shared" si="142"/>
        <v>13230</v>
      </c>
      <c r="N280" s="520">
        <f t="shared" si="142"/>
        <v>13230</v>
      </c>
      <c r="O280" s="507">
        <f t="shared" si="142"/>
        <v>4410</v>
      </c>
      <c r="P280" s="507">
        <f t="shared" si="142"/>
        <v>4410</v>
      </c>
      <c r="Q280" s="507">
        <f t="shared" si="142"/>
        <v>4410</v>
      </c>
      <c r="R280" s="520">
        <f t="shared" si="142"/>
        <v>13230</v>
      </c>
      <c r="S280" s="507">
        <f t="shared" si="142"/>
        <v>4410</v>
      </c>
      <c r="T280" s="507">
        <f t="shared" si="142"/>
        <v>4410</v>
      </c>
      <c r="U280" s="507">
        <f t="shared" si="142"/>
        <v>4410</v>
      </c>
      <c r="V280" s="520">
        <f t="shared" si="142"/>
        <v>13230</v>
      </c>
      <c r="W280" s="507">
        <f t="shared" si="142"/>
        <v>4410</v>
      </c>
      <c r="X280" s="507">
        <f t="shared" si="142"/>
        <v>4410</v>
      </c>
      <c r="Y280" s="507">
        <f t="shared" si="142"/>
        <v>4410</v>
      </c>
      <c r="Z280" s="1070">
        <f t="shared" si="142"/>
        <v>0</v>
      </c>
      <c r="AA280" s="1070">
        <f t="shared" si="142"/>
        <v>0</v>
      </c>
      <c r="AB280" s="764"/>
      <c r="AC280" s="764"/>
    </row>
    <row r="281" spans="1:29" s="1" customFormat="1" ht="18" x14ac:dyDescent="0.25">
      <c r="A281" s="1108"/>
      <c r="B281" s="338" t="s">
        <v>340</v>
      </c>
      <c r="C281" s="1112">
        <v>963</v>
      </c>
      <c r="D281" s="77" t="s">
        <v>31</v>
      </c>
      <c r="E281" s="78" t="s">
        <v>32</v>
      </c>
      <c r="F281" s="124" t="s">
        <v>408</v>
      </c>
      <c r="G281" s="1756" t="s">
        <v>208</v>
      </c>
      <c r="H281" s="1684" t="s">
        <v>53</v>
      </c>
      <c r="I281" s="366">
        <f>I282</f>
        <v>52920</v>
      </c>
      <c r="J281" s="366">
        <f t="shared" ref="J281:AA281" si="143">J282</f>
        <v>13230</v>
      </c>
      <c r="K281" s="367">
        <f t="shared" si="143"/>
        <v>0</v>
      </c>
      <c r="L281" s="367">
        <f t="shared" si="143"/>
        <v>0</v>
      </c>
      <c r="M281" s="367">
        <f t="shared" si="143"/>
        <v>13230</v>
      </c>
      <c r="N281" s="366">
        <f t="shared" si="143"/>
        <v>13230</v>
      </c>
      <c r="O281" s="367">
        <f t="shared" si="143"/>
        <v>4410</v>
      </c>
      <c r="P281" s="367">
        <f t="shared" si="143"/>
        <v>4410</v>
      </c>
      <c r="Q281" s="367">
        <f t="shared" si="143"/>
        <v>4410</v>
      </c>
      <c r="R281" s="366">
        <f t="shared" si="143"/>
        <v>13230</v>
      </c>
      <c r="S281" s="367">
        <f t="shared" si="143"/>
        <v>4410</v>
      </c>
      <c r="T281" s="367">
        <f t="shared" si="143"/>
        <v>4410</v>
      </c>
      <c r="U281" s="367">
        <f t="shared" si="143"/>
        <v>4410</v>
      </c>
      <c r="V281" s="366">
        <f t="shared" si="143"/>
        <v>13230</v>
      </c>
      <c r="W281" s="367">
        <f t="shared" si="143"/>
        <v>4410</v>
      </c>
      <c r="X281" s="367">
        <f t="shared" si="143"/>
        <v>4410</v>
      </c>
      <c r="Y281" s="367">
        <f t="shared" si="143"/>
        <v>4410</v>
      </c>
      <c r="Z281" s="937">
        <f t="shared" si="143"/>
        <v>0</v>
      </c>
      <c r="AA281" s="937">
        <f t="shared" si="143"/>
        <v>0</v>
      </c>
      <c r="AB281" s="764"/>
      <c r="AC281" s="764"/>
    </row>
    <row r="282" spans="1:29" s="1" customFormat="1" ht="28.5" x14ac:dyDescent="0.25">
      <c r="A282" s="1108"/>
      <c r="B282" s="338" t="s">
        <v>338</v>
      </c>
      <c r="C282" s="1112">
        <v>963</v>
      </c>
      <c r="D282" s="77" t="s">
        <v>31</v>
      </c>
      <c r="E282" s="78" t="s">
        <v>32</v>
      </c>
      <c r="F282" s="124" t="s">
        <v>408</v>
      </c>
      <c r="G282" s="1756" t="s">
        <v>208</v>
      </c>
      <c r="H282" s="1684" t="s">
        <v>339</v>
      </c>
      <c r="I282" s="366">
        <f>I283</f>
        <v>52920</v>
      </c>
      <c r="J282" s="366">
        <f t="shared" ref="J282:AA282" si="144">J283</f>
        <v>13230</v>
      </c>
      <c r="K282" s="367">
        <f t="shared" si="144"/>
        <v>0</v>
      </c>
      <c r="L282" s="367">
        <f t="shared" si="144"/>
        <v>0</v>
      </c>
      <c r="M282" s="367">
        <f t="shared" si="144"/>
        <v>13230</v>
      </c>
      <c r="N282" s="366">
        <f t="shared" si="144"/>
        <v>13230</v>
      </c>
      <c r="O282" s="367">
        <f t="shared" si="144"/>
        <v>4410</v>
      </c>
      <c r="P282" s="367">
        <f t="shared" si="144"/>
        <v>4410</v>
      </c>
      <c r="Q282" s="367">
        <f t="shared" si="144"/>
        <v>4410</v>
      </c>
      <c r="R282" s="366">
        <f t="shared" si="144"/>
        <v>13230</v>
      </c>
      <c r="S282" s="367">
        <f t="shared" si="144"/>
        <v>4410</v>
      </c>
      <c r="T282" s="367">
        <f t="shared" si="144"/>
        <v>4410</v>
      </c>
      <c r="U282" s="367">
        <f t="shared" si="144"/>
        <v>4410</v>
      </c>
      <c r="V282" s="366">
        <f t="shared" si="144"/>
        <v>13230</v>
      </c>
      <c r="W282" s="367">
        <f t="shared" si="144"/>
        <v>4410</v>
      </c>
      <c r="X282" s="367">
        <f t="shared" si="144"/>
        <v>4410</v>
      </c>
      <c r="Y282" s="367">
        <f t="shared" si="144"/>
        <v>4410</v>
      </c>
      <c r="Z282" s="937">
        <f t="shared" si="144"/>
        <v>0</v>
      </c>
      <c r="AA282" s="937">
        <f t="shared" si="144"/>
        <v>0</v>
      </c>
      <c r="AB282" s="764"/>
      <c r="AC282" s="764"/>
    </row>
    <row r="283" spans="1:29" s="1" customFormat="1" ht="42.75" x14ac:dyDescent="0.25">
      <c r="A283" s="1108"/>
      <c r="B283" s="338" t="s">
        <v>292</v>
      </c>
      <c r="C283" s="73">
        <v>963</v>
      </c>
      <c r="D283" s="74" t="s">
        <v>31</v>
      </c>
      <c r="E283" s="75" t="s">
        <v>32</v>
      </c>
      <c r="F283" s="124" t="s">
        <v>408</v>
      </c>
      <c r="G283" s="1749" t="s">
        <v>208</v>
      </c>
      <c r="H283" s="1684" t="s">
        <v>96</v>
      </c>
      <c r="I283" s="366">
        <f>I284+I285</f>
        <v>52920</v>
      </c>
      <c r="J283" s="366">
        <f t="shared" ref="J283:AA283" si="145">J284+J285</f>
        <v>13230</v>
      </c>
      <c r="K283" s="367">
        <f t="shared" si="145"/>
        <v>0</v>
      </c>
      <c r="L283" s="367">
        <f t="shared" si="145"/>
        <v>0</v>
      </c>
      <c r="M283" s="367">
        <f t="shared" si="145"/>
        <v>13230</v>
      </c>
      <c r="N283" s="366">
        <f t="shared" si="145"/>
        <v>13230</v>
      </c>
      <c r="O283" s="367">
        <f t="shared" si="145"/>
        <v>4410</v>
      </c>
      <c r="P283" s="367">
        <f t="shared" si="145"/>
        <v>4410</v>
      </c>
      <c r="Q283" s="367">
        <f t="shared" si="145"/>
        <v>4410</v>
      </c>
      <c r="R283" s="366">
        <f>S283+T283+U283</f>
        <v>13230</v>
      </c>
      <c r="S283" s="367">
        <f t="shared" si="145"/>
        <v>4410</v>
      </c>
      <c r="T283" s="367">
        <f t="shared" si="145"/>
        <v>4410</v>
      </c>
      <c r="U283" s="367">
        <f t="shared" si="145"/>
        <v>4410</v>
      </c>
      <c r="V283" s="366">
        <f t="shared" si="145"/>
        <v>13230</v>
      </c>
      <c r="W283" s="367">
        <f t="shared" si="145"/>
        <v>4410</v>
      </c>
      <c r="X283" s="367">
        <f t="shared" si="145"/>
        <v>4410</v>
      </c>
      <c r="Y283" s="367">
        <f t="shared" si="145"/>
        <v>4410</v>
      </c>
      <c r="Z283" s="937">
        <f t="shared" si="145"/>
        <v>0</v>
      </c>
      <c r="AA283" s="937">
        <f t="shared" si="145"/>
        <v>0</v>
      </c>
      <c r="AB283" s="764"/>
      <c r="AC283" s="764"/>
    </row>
    <row r="284" spans="1:29" s="1" customFormat="1" ht="18" x14ac:dyDescent="0.25">
      <c r="A284" s="1108"/>
      <c r="B284" s="48" t="s">
        <v>2</v>
      </c>
      <c r="C284" s="307">
        <v>963</v>
      </c>
      <c r="D284" s="89" t="s">
        <v>31</v>
      </c>
      <c r="E284" s="90" t="s">
        <v>32</v>
      </c>
      <c r="F284" s="152" t="s">
        <v>408</v>
      </c>
      <c r="G284" s="1769" t="s">
        <v>298</v>
      </c>
      <c r="H284" s="1645">
        <v>241</v>
      </c>
      <c r="I284" s="295">
        <f>J284+N284+R284+V284</f>
        <v>40644</v>
      </c>
      <c r="J284" s="295">
        <f>K284+L284+M284</f>
        <v>10161</v>
      </c>
      <c r="K284" s="823"/>
      <c r="L284" s="395"/>
      <c r="M284" s="394">
        <v>10161</v>
      </c>
      <c r="N284" s="295">
        <f>O284+P284+Q284</f>
        <v>10161</v>
      </c>
      <c r="O284" s="395">
        <v>3387</v>
      </c>
      <c r="P284" s="395">
        <v>3387</v>
      </c>
      <c r="Q284" s="395">
        <v>3387</v>
      </c>
      <c r="R284" s="295">
        <f>S284+T284+U284</f>
        <v>10161</v>
      </c>
      <c r="S284" s="395">
        <v>3387</v>
      </c>
      <c r="T284" s="395">
        <v>3387</v>
      </c>
      <c r="U284" s="395">
        <v>3387</v>
      </c>
      <c r="V284" s="295">
        <f>W284+X284+Y284</f>
        <v>10161</v>
      </c>
      <c r="W284" s="395">
        <v>3387</v>
      </c>
      <c r="X284" s="395">
        <v>3387</v>
      </c>
      <c r="Y284" s="395">
        <v>3387</v>
      </c>
      <c r="Z284" s="1064"/>
      <c r="AA284" s="1065"/>
      <c r="AB284" s="764"/>
      <c r="AC284" s="764"/>
    </row>
    <row r="285" spans="1:29" s="1" customFormat="1" ht="18.75" thickBot="1" x14ac:dyDescent="0.3">
      <c r="A285" s="1109"/>
      <c r="B285" s="83" t="s">
        <v>7</v>
      </c>
      <c r="C285" s="229">
        <v>963</v>
      </c>
      <c r="D285" s="85" t="s">
        <v>31</v>
      </c>
      <c r="E285" s="150" t="s">
        <v>32</v>
      </c>
      <c r="F285" s="1820" t="s">
        <v>408</v>
      </c>
      <c r="G285" s="1757" t="s">
        <v>300</v>
      </c>
      <c r="H285" s="1646">
        <v>241</v>
      </c>
      <c r="I285" s="627">
        <f>J285+N285+R285+V285</f>
        <v>12276</v>
      </c>
      <c r="J285" s="295">
        <f>K285+L285+M285</f>
        <v>3069</v>
      </c>
      <c r="K285" s="443"/>
      <c r="L285" s="442"/>
      <c r="M285" s="912">
        <v>3069</v>
      </c>
      <c r="N285" s="295">
        <f>O285+P285+Q285</f>
        <v>3069</v>
      </c>
      <c r="O285" s="442">
        <v>1023</v>
      </c>
      <c r="P285" s="442">
        <v>1023</v>
      </c>
      <c r="Q285" s="442">
        <v>1023</v>
      </c>
      <c r="R285" s="295">
        <f>S285+T285+U285</f>
        <v>3069</v>
      </c>
      <c r="S285" s="442">
        <v>1023</v>
      </c>
      <c r="T285" s="442">
        <v>1023</v>
      </c>
      <c r="U285" s="442">
        <v>1023</v>
      </c>
      <c r="V285" s="295">
        <f>W285+X285+Y285</f>
        <v>3069</v>
      </c>
      <c r="W285" s="442">
        <v>1023</v>
      </c>
      <c r="X285" s="442">
        <v>1023</v>
      </c>
      <c r="Y285" s="442">
        <v>1023</v>
      </c>
      <c r="Z285" s="1061"/>
      <c r="AA285" s="1062"/>
      <c r="AB285" s="764"/>
      <c r="AC285" s="764"/>
    </row>
    <row r="286" spans="1:29" s="1" customFormat="1" ht="72" thickBot="1" x14ac:dyDescent="0.3">
      <c r="A286" s="1114" t="s">
        <v>41</v>
      </c>
      <c r="B286" s="1119" t="s">
        <v>335</v>
      </c>
      <c r="C286" s="1120" t="s">
        <v>107</v>
      </c>
      <c r="D286" s="1497" t="s">
        <v>31</v>
      </c>
      <c r="E286" s="1121" t="s">
        <v>32</v>
      </c>
      <c r="F286" s="1819" t="s">
        <v>409</v>
      </c>
      <c r="G286" s="1121" t="s">
        <v>28</v>
      </c>
      <c r="H286" s="1692" t="s">
        <v>28</v>
      </c>
      <c r="I286" s="1107">
        <f>I287</f>
        <v>255080</v>
      </c>
      <c r="J286" s="1107">
        <f t="shared" ref="J286:AA286" si="146">J287</f>
        <v>63770</v>
      </c>
      <c r="K286" s="1107">
        <f t="shared" si="146"/>
        <v>0</v>
      </c>
      <c r="L286" s="1107">
        <f t="shared" si="146"/>
        <v>0</v>
      </c>
      <c r="M286" s="1107">
        <f t="shared" si="146"/>
        <v>63770</v>
      </c>
      <c r="N286" s="1107">
        <f t="shared" si="146"/>
        <v>63768</v>
      </c>
      <c r="O286" s="1107">
        <f t="shared" si="146"/>
        <v>21256</v>
      </c>
      <c r="P286" s="1107">
        <f t="shared" si="146"/>
        <v>21256</v>
      </c>
      <c r="Q286" s="1107">
        <f t="shared" si="146"/>
        <v>21256</v>
      </c>
      <c r="R286" s="1107">
        <f t="shared" si="146"/>
        <v>63768</v>
      </c>
      <c r="S286" s="1107">
        <f t="shared" si="146"/>
        <v>21256</v>
      </c>
      <c r="T286" s="1107">
        <f t="shared" si="146"/>
        <v>21256</v>
      </c>
      <c r="U286" s="1107">
        <f t="shared" si="146"/>
        <v>21256</v>
      </c>
      <c r="V286" s="1107">
        <f t="shared" si="146"/>
        <v>63774</v>
      </c>
      <c r="W286" s="1107">
        <f t="shared" si="146"/>
        <v>21256</v>
      </c>
      <c r="X286" s="1107">
        <f t="shared" si="146"/>
        <v>21256</v>
      </c>
      <c r="Y286" s="1107">
        <f t="shared" si="146"/>
        <v>21262</v>
      </c>
      <c r="Z286" s="1107">
        <f t="shared" si="146"/>
        <v>0</v>
      </c>
      <c r="AA286" s="1107">
        <f t="shared" si="146"/>
        <v>0</v>
      </c>
      <c r="AB286" s="764"/>
      <c r="AC286" s="764"/>
    </row>
    <row r="287" spans="1:29" s="1" customFormat="1" ht="99.75" x14ac:dyDescent="0.25">
      <c r="A287" s="2093"/>
      <c r="B287" s="515" t="s">
        <v>264</v>
      </c>
      <c r="C287" s="69">
        <v>963</v>
      </c>
      <c r="D287" s="70" t="s">
        <v>31</v>
      </c>
      <c r="E287" s="71" t="s">
        <v>32</v>
      </c>
      <c r="F287" s="71" t="s">
        <v>409</v>
      </c>
      <c r="G287" s="1777" t="s">
        <v>208</v>
      </c>
      <c r="H287" s="1609" t="s">
        <v>28</v>
      </c>
      <c r="I287" s="294">
        <f>I288</f>
        <v>255080</v>
      </c>
      <c r="J287" s="294">
        <f t="shared" ref="J287:AA287" si="147">J288</f>
        <v>63770</v>
      </c>
      <c r="K287" s="362">
        <f t="shared" si="147"/>
        <v>0</v>
      </c>
      <c r="L287" s="362">
        <f t="shared" si="147"/>
        <v>0</v>
      </c>
      <c r="M287" s="362">
        <f t="shared" si="147"/>
        <v>63770</v>
      </c>
      <c r="N287" s="294">
        <f t="shared" si="147"/>
        <v>63768</v>
      </c>
      <c r="O287" s="362">
        <f t="shared" si="147"/>
        <v>21256</v>
      </c>
      <c r="P287" s="362">
        <f t="shared" si="147"/>
        <v>21256</v>
      </c>
      <c r="Q287" s="362">
        <f t="shared" si="147"/>
        <v>21256</v>
      </c>
      <c r="R287" s="294">
        <f t="shared" si="147"/>
        <v>63768</v>
      </c>
      <c r="S287" s="362">
        <f t="shared" si="147"/>
        <v>21256</v>
      </c>
      <c r="T287" s="362">
        <f t="shared" si="147"/>
        <v>21256</v>
      </c>
      <c r="U287" s="362">
        <f t="shared" si="147"/>
        <v>21256</v>
      </c>
      <c r="V287" s="294">
        <f t="shared" si="147"/>
        <v>63774</v>
      </c>
      <c r="W287" s="362">
        <f t="shared" si="147"/>
        <v>21256</v>
      </c>
      <c r="X287" s="362">
        <f t="shared" si="147"/>
        <v>21256</v>
      </c>
      <c r="Y287" s="362">
        <f t="shared" si="147"/>
        <v>21262</v>
      </c>
      <c r="Z287" s="1063">
        <f t="shared" si="147"/>
        <v>0</v>
      </c>
      <c r="AA287" s="1063">
        <f t="shared" si="147"/>
        <v>0</v>
      </c>
      <c r="AB287" s="764"/>
      <c r="AC287" s="764"/>
    </row>
    <row r="288" spans="1:29" s="1" customFormat="1" ht="18" x14ac:dyDescent="0.25">
      <c r="A288" s="2088"/>
      <c r="B288" s="338" t="s">
        <v>340</v>
      </c>
      <c r="C288" s="1112">
        <v>963</v>
      </c>
      <c r="D288" s="77" t="s">
        <v>31</v>
      </c>
      <c r="E288" s="78" t="s">
        <v>32</v>
      </c>
      <c r="F288" s="75" t="s">
        <v>409</v>
      </c>
      <c r="G288" s="1756" t="s">
        <v>208</v>
      </c>
      <c r="H288" s="1684" t="s">
        <v>53</v>
      </c>
      <c r="I288" s="295">
        <f>I289</f>
        <v>255080</v>
      </c>
      <c r="J288" s="295">
        <f t="shared" ref="J288:AA288" si="148">J289</f>
        <v>63770</v>
      </c>
      <c r="K288" s="364">
        <f t="shared" si="148"/>
        <v>0</v>
      </c>
      <c r="L288" s="364">
        <f t="shared" si="148"/>
        <v>0</v>
      </c>
      <c r="M288" s="364">
        <f t="shared" si="148"/>
        <v>63770</v>
      </c>
      <c r="N288" s="295">
        <f t="shared" si="148"/>
        <v>63768</v>
      </c>
      <c r="O288" s="364">
        <f t="shared" si="148"/>
        <v>21256</v>
      </c>
      <c r="P288" s="364">
        <f t="shared" si="148"/>
        <v>21256</v>
      </c>
      <c r="Q288" s="364">
        <f t="shared" si="148"/>
        <v>21256</v>
      </c>
      <c r="R288" s="295">
        <f t="shared" si="148"/>
        <v>63768</v>
      </c>
      <c r="S288" s="364">
        <f t="shared" si="148"/>
        <v>21256</v>
      </c>
      <c r="T288" s="364">
        <f t="shared" si="148"/>
        <v>21256</v>
      </c>
      <c r="U288" s="364">
        <f t="shared" si="148"/>
        <v>21256</v>
      </c>
      <c r="V288" s="295">
        <f t="shared" si="148"/>
        <v>63774</v>
      </c>
      <c r="W288" s="364">
        <f t="shared" si="148"/>
        <v>21256</v>
      </c>
      <c r="X288" s="364">
        <f t="shared" si="148"/>
        <v>21256</v>
      </c>
      <c r="Y288" s="364">
        <f t="shared" si="148"/>
        <v>21262</v>
      </c>
      <c r="Z288" s="357">
        <f t="shared" si="148"/>
        <v>0</v>
      </c>
      <c r="AA288" s="357">
        <f t="shared" si="148"/>
        <v>0</v>
      </c>
      <c r="AB288" s="764"/>
      <c r="AC288" s="764"/>
    </row>
    <row r="289" spans="1:29" s="1" customFormat="1" ht="28.5" x14ac:dyDescent="0.25">
      <c r="A289" s="2088"/>
      <c r="B289" s="338" t="s">
        <v>338</v>
      </c>
      <c r="C289" s="1112">
        <v>963</v>
      </c>
      <c r="D289" s="77" t="s">
        <v>31</v>
      </c>
      <c r="E289" s="78" t="s">
        <v>32</v>
      </c>
      <c r="F289" s="124" t="s">
        <v>409</v>
      </c>
      <c r="G289" s="1756" t="s">
        <v>208</v>
      </c>
      <c r="H289" s="1684" t="s">
        <v>339</v>
      </c>
      <c r="I289" s="295">
        <f>I290</f>
        <v>255080</v>
      </c>
      <c r="J289" s="295">
        <f t="shared" ref="J289:AA289" si="149">J290</f>
        <v>63770</v>
      </c>
      <c r="K289" s="364">
        <f t="shared" si="149"/>
        <v>0</v>
      </c>
      <c r="L289" s="364">
        <f t="shared" si="149"/>
        <v>0</v>
      </c>
      <c r="M289" s="364">
        <f t="shared" si="149"/>
        <v>63770</v>
      </c>
      <c r="N289" s="295">
        <f t="shared" si="149"/>
        <v>63768</v>
      </c>
      <c r="O289" s="364">
        <f t="shared" si="149"/>
        <v>21256</v>
      </c>
      <c r="P289" s="364">
        <f t="shared" si="149"/>
        <v>21256</v>
      </c>
      <c r="Q289" s="364">
        <f t="shared" si="149"/>
        <v>21256</v>
      </c>
      <c r="R289" s="295">
        <f t="shared" si="149"/>
        <v>63768</v>
      </c>
      <c r="S289" s="364">
        <f t="shared" si="149"/>
        <v>21256</v>
      </c>
      <c r="T289" s="364">
        <f t="shared" si="149"/>
        <v>21256</v>
      </c>
      <c r="U289" s="364">
        <f t="shared" si="149"/>
        <v>21256</v>
      </c>
      <c r="V289" s="295">
        <f t="shared" si="149"/>
        <v>63774</v>
      </c>
      <c r="W289" s="364">
        <f t="shared" si="149"/>
        <v>21256</v>
      </c>
      <c r="X289" s="364">
        <f t="shared" si="149"/>
        <v>21256</v>
      </c>
      <c r="Y289" s="364">
        <f t="shared" si="149"/>
        <v>21262</v>
      </c>
      <c r="Z289" s="357">
        <f t="shared" si="149"/>
        <v>0</v>
      </c>
      <c r="AA289" s="357">
        <f t="shared" si="149"/>
        <v>0</v>
      </c>
      <c r="AB289" s="764"/>
      <c r="AC289" s="764"/>
    </row>
    <row r="290" spans="1:29" s="1" customFormat="1" ht="42.75" x14ac:dyDescent="0.25">
      <c r="A290" s="2088"/>
      <c r="B290" s="338" t="s">
        <v>292</v>
      </c>
      <c r="C290" s="73">
        <v>963</v>
      </c>
      <c r="D290" s="74" t="s">
        <v>31</v>
      </c>
      <c r="E290" s="75" t="s">
        <v>32</v>
      </c>
      <c r="F290" s="124" t="s">
        <v>409</v>
      </c>
      <c r="G290" s="1749" t="s">
        <v>208</v>
      </c>
      <c r="H290" s="1684" t="s">
        <v>96</v>
      </c>
      <c r="I290" s="295">
        <f>I291+I292</f>
        <v>255080</v>
      </c>
      <c r="J290" s="295">
        <f t="shared" ref="J290:AA290" si="150">J291+J292</f>
        <v>63770</v>
      </c>
      <c r="K290" s="364">
        <f t="shared" si="150"/>
        <v>0</v>
      </c>
      <c r="L290" s="364">
        <f t="shared" si="150"/>
        <v>0</v>
      </c>
      <c r="M290" s="364">
        <f t="shared" si="150"/>
        <v>63770</v>
      </c>
      <c r="N290" s="295">
        <f t="shared" si="150"/>
        <v>63768</v>
      </c>
      <c r="O290" s="364">
        <f t="shared" si="150"/>
        <v>21256</v>
      </c>
      <c r="P290" s="364">
        <f t="shared" si="150"/>
        <v>21256</v>
      </c>
      <c r="Q290" s="364">
        <f t="shared" si="150"/>
        <v>21256</v>
      </c>
      <c r="R290" s="295">
        <f>S290+T290+U290</f>
        <v>63768</v>
      </c>
      <c r="S290" s="364">
        <f t="shared" si="150"/>
        <v>21256</v>
      </c>
      <c r="T290" s="364">
        <f t="shared" si="150"/>
        <v>21256</v>
      </c>
      <c r="U290" s="364">
        <f t="shared" si="150"/>
        <v>21256</v>
      </c>
      <c r="V290" s="295">
        <f t="shared" si="150"/>
        <v>63774</v>
      </c>
      <c r="W290" s="364">
        <f t="shared" si="150"/>
        <v>21256</v>
      </c>
      <c r="X290" s="364">
        <f t="shared" si="150"/>
        <v>21256</v>
      </c>
      <c r="Y290" s="364">
        <f t="shared" si="150"/>
        <v>21262</v>
      </c>
      <c r="Z290" s="357">
        <f t="shared" si="150"/>
        <v>0</v>
      </c>
      <c r="AA290" s="357">
        <f t="shared" si="150"/>
        <v>0</v>
      </c>
      <c r="AB290" s="764"/>
      <c r="AC290" s="764"/>
    </row>
    <row r="291" spans="1:29" s="1" customFormat="1" ht="18" x14ac:dyDescent="0.25">
      <c r="A291" s="2088"/>
      <c r="B291" s="48" t="s">
        <v>2</v>
      </c>
      <c r="C291" s="307">
        <v>963</v>
      </c>
      <c r="D291" s="89" t="s">
        <v>31</v>
      </c>
      <c r="E291" s="90" t="s">
        <v>32</v>
      </c>
      <c r="F291" s="152" t="s">
        <v>409</v>
      </c>
      <c r="G291" s="1769" t="s">
        <v>298</v>
      </c>
      <c r="H291" s="1645">
        <v>241</v>
      </c>
      <c r="I291" s="295">
        <f>J291+N291+R291+V291</f>
        <v>195914</v>
      </c>
      <c r="J291" s="295">
        <f>K291+L291+M291</f>
        <v>48979</v>
      </c>
      <c r="K291" s="823"/>
      <c r="L291" s="395"/>
      <c r="M291" s="394">
        <v>48979</v>
      </c>
      <c r="N291" s="295">
        <f>O291+P291+Q291</f>
        <v>48978</v>
      </c>
      <c r="O291" s="643">
        <v>16326</v>
      </c>
      <c r="P291" s="395">
        <v>16326</v>
      </c>
      <c r="Q291" s="394">
        <v>16326</v>
      </c>
      <c r="R291" s="295">
        <f>S291+T291+U291</f>
        <v>48978</v>
      </c>
      <c r="S291" s="823">
        <v>16326</v>
      </c>
      <c r="T291" s="395">
        <v>16326</v>
      </c>
      <c r="U291" s="394">
        <v>16326</v>
      </c>
      <c r="V291" s="295">
        <f>W291+X291+Y291</f>
        <v>48979</v>
      </c>
      <c r="W291" s="823">
        <v>16326</v>
      </c>
      <c r="X291" s="395">
        <v>16326</v>
      </c>
      <c r="Y291" s="394">
        <v>16327</v>
      </c>
      <c r="Z291" s="878"/>
      <c r="AA291" s="937"/>
      <c r="AB291" s="764"/>
      <c r="AC291" s="764"/>
    </row>
    <row r="292" spans="1:29" s="1" customFormat="1" ht="18.75" thickBot="1" x14ac:dyDescent="0.3">
      <c r="A292" s="2089"/>
      <c r="B292" s="83" t="s">
        <v>7</v>
      </c>
      <c r="C292" s="228">
        <v>963</v>
      </c>
      <c r="D292" s="85" t="s">
        <v>31</v>
      </c>
      <c r="E292" s="86" t="s">
        <v>32</v>
      </c>
      <c r="F292" s="1024" t="s">
        <v>409</v>
      </c>
      <c r="G292" s="1757" t="s">
        <v>300</v>
      </c>
      <c r="H292" s="1646">
        <v>241</v>
      </c>
      <c r="I292" s="627">
        <f>J292+N292+R292+V292</f>
        <v>59166</v>
      </c>
      <c r="J292" s="295">
        <f>K292+L292+M292</f>
        <v>14791</v>
      </c>
      <c r="K292" s="443"/>
      <c r="L292" s="442"/>
      <c r="M292" s="912">
        <v>14791</v>
      </c>
      <c r="N292" s="295">
        <f>O292+P292+Q292</f>
        <v>14790</v>
      </c>
      <c r="O292" s="444">
        <v>4930</v>
      </c>
      <c r="P292" s="442">
        <v>4930</v>
      </c>
      <c r="Q292" s="912">
        <v>4930</v>
      </c>
      <c r="R292" s="295">
        <f>S292+T292+U292</f>
        <v>14790</v>
      </c>
      <c r="S292" s="443">
        <v>4930</v>
      </c>
      <c r="T292" s="442">
        <v>4930</v>
      </c>
      <c r="U292" s="912">
        <v>4930</v>
      </c>
      <c r="V292" s="295">
        <f>W292+X292+Y292</f>
        <v>14795</v>
      </c>
      <c r="W292" s="443">
        <v>4930</v>
      </c>
      <c r="X292" s="442">
        <v>4930</v>
      </c>
      <c r="Y292" s="912">
        <v>4935</v>
      </c>
      <c r="Z292" s="649"/>
      <c r="AA292" s="1011"/>
      <c r="AB292" s="764"/>
      <c r="AC292" s="764"/>
    </row>
    <row r="293" spans="1:29" s="1" customFormat="1" ht="60.75" customHeight="1" thickBot="1" x14ac:dyDescent="0.3">
      <c r="A293" s="1122" t="s">
        <v>41</v>
      </c>
      <c r="B293" s="1123" t="s">
        <v>240</v>
      </c>
      <c r="C293" s="1124" t="s">
        <v>107</v>
      </c>
      <c r="D293" s="1125" t="s">
        <v>31</v>
      </c>
      <c r="E293" s="1126" t="s">
        <v>32</v>
      </c>
      <c r="F293" s="1126" t="s">
        <v>395</v>
      </c>
      <c r="G293" s="1126" t="s">
        <v>28</v>
      </c>
      <c r="H293" s="1693" t="s">
        <v>28</v>
      </c>
      <c r="I293" s="1127">
        <f>I297</f>
        <v>2436330.91</v>
      </c>
      <c r="J293" s="1127">
        <f t="shared" ref="J293:Y293" si="151">J297</f>
        <v>613662.27</v>
      </c>
      <c r="K293" s="1127">
        <f t="shared" si="151"/>
        <v>265043.74</v>
      </c>
      <c r="L293" s="1127">
        <f t="shared" si="151"/>
        <v>194134.78999999998</v>
      </c>
      <c r="M293" s="1127">
        <f t="shared" si="151"/>
        <v>154483.74</v>
      </c>
      <c r="N293" s="1127">
        <f t="shared" si="151"/>
        <v>514915.26</v>
      </c>
      <c r="O293" s="1127">
        <f t="shared" si="151"/>
        <v>63140</v>
      </c>
      <c r="P293" s="1127">
        <f t="shared" si="151"/>
        <v>206424.53999999998</v>
      </c>
      <c r="Q293" s="1127">
        <f t="shared" si="151"/>
        <v>245350.72000000003</v>
      </c>
      <c r="R293" s="1127">
        <f t="shared" si="151"/>
        <v>329412.57</v>
      </c>
      <c r="S293" s="1127">
        <f t="shared" si="151"/>
        <v>36873.18</v>
      </c>
      <c r="T293" s="1127">
        <f t="shared" si="151"/>
        <v>220182.56000000003</v>
      </c>
      <c r="U293" s="1127">
        <f t="shared" si="151"/>
        <v>72356.83</v>
      </c>
      <c r="V293" s="1127">
        <f t="shared" si="151"/>
        <v>978340.80999999994</v>
      </c>
      <c r="W293" s="1127">
        <f t="shared" si="151"/>
        <v>278288.16000000003</v>
      </c>
      <c r="X293" s="1127">
        <f t="shared" si="151"/>
        <v>389468.80999999994</v>
      </c>
      <c r="Y293" s="1127">
        <f t="shared" si="151"/>
        <v>310583.84000000003</v>
      </c>
      <c r="Z293" s="1128">
        <f>Z297</f>
        <v>0</v>
      </c>
      <c r="AA293" s="1127">
        <f>AA297</f>
        <v>0</v>
      </c>
      <c r="AB293" s="764"/>
      <c r="AC293" s="764"/>
    </row>
    <row r="294" spans="1:29" s="1" customFormat="1" ht="90.75" customHeight="1" x14ac:dyDescent="0.25">
      <c r="A294" s="2090"/>
      <c r="B294" s="338" t="s">
        <v>264</v>
      </c>
      <c r="C294" s="629" t="s">
        <v>107</v>
      </c>
      <c r="D294" s="630" t="s">
        <v>31</v>
      </c>
      <c r="E294" s="631" t="s">
        <v>32</v>
      </c>
      <c r="F294" s="1549" t="s">
        <v>395</v>
      </c>
      <c r="G294" s="1805" t="s">
        <v>208</v>
      </c>
      <c r="H294" s="1694" t="s">
        <v>28</v>
      </c>
      <c r="I294" s="1410">
        <f>I295</f>
        <v>2436330.91</v>
      </c>
      <c r="J294" s="1410">
        <f t="shared" ref="J294:AA294" si="152">J295</f>
        <v>613662.27</v>
      </c>
      <c r="K294" s="1411">
        <f t="shared" si="152"/>
        <v>265043.74</v>
      </c>
      <c r="L294" s="1411">
        <f t="shared" si="152"/>
        <v>194134.78999999998</v>
      </c>
      <c r="M294" s="1411">
        <f t="shared" si="152"/>
        <v>154483.74</v>
      </c>
      <c r="N294" s="1410">
        <f t="shared" si="152"/>
        <v>514915.26</v>
      </c>
      <c r="O294" s="1411">
        <f t="shared" si="152"/>
        <v>63140</v>
      </c>
      <c r="P294" s="1411">
        <f t="shared" si="152"/>
        <v>206424.53999999998</v>
      </c>
      <c r="Q294" s="1411">
        <f t="shared" si="152"/>
        <v>245350.72000000003</v>
      </c>
      <c r="R294" s="1410">
        <f t="shared" si="152"/>
        <v>329412.57</v>
      </c>
      <c r="S294" s="1411">
        <f t="shared" si="152"/>
        <v>36873.18</v>
      </c>
      <c r="T294" s="1411">
        <f t="shared" si="152"/>
        <v>220182.56000000003</v>
      </c>
      <c r="U294" s="1411">
        <f t="shared" si="152"/>
        <v>72356.83</v>
      </c>
      <c r="V294" s="1410">
        <f t="shared" si="152"/>
        <v>978340.80999999994</v>
      </c>
      <c r="W294" s="1411">
        <f t="shared" si="152"/>
        <v>278288.16000000003</v>
      </c>
      <c r="X294" s="1411">
        <f t="shared" si="152"/>
        <v>389468.80999999994</v>
      </c>
      <c r="Y294" s="1411">
        <f t="shared" si="152"/>
        <v>310583.84000000003</v>
      </c>
      <c r="Z294" s="1412">
        <f t="shared" si="152"/>
        <v>0</v>
      </c>
      <c r="AA294" s="1412">
        <f t="shared" si="152"/>
        <v>0</v>
      </c>
      <c r="AB294" s="764"/>
      <c r="AC294" s="764"/>
    </row>
    <row r="295" spans="1:29" s="1" customFormat="1" ht="20.25" customHeight="1" x14ac:dyDescent="0.25">
      <c r="A295" s="2091"/>
      <c r="B295" s="338" t="s">
        <v>51</v>
      </c>
      <c r="C295" s="302">
        <v>963</v>
      </c>
      <c r="D295" s="628" t="s">
        <v>31</v>
      </c>
      <c r="E295" s="75" t="s">
        <v>32</v>
      </c>
      <c r="F295" s="1548" t="s">
        <v>395</v>
      </c>
      <c r="G295" s="1749" t="s">
        <v>208</v>
      </c>
      <c r="H295" s="1695" t="s">
        <v>53</v>
      </c>
      <c r="I295" s="1413">
        <f>I296</f>
        <v>2436330.91</v>
      </c>
      <c r="J295" s="1413">
        <f t="shared" ref="J295:AA295" si="153">J296</f>
        <v>613662.27</v>
      </c>
      <c r="K295" s="1414">
        <f t="shared" si="153"/>
        <v>265043.74</v>
      </c>
      <c r="L295" s="1414">
        <f t="shared" si="153"/>
        <v>194134.78999999998</v>
      </c>
      <c r="M295" s="1414">
        <f t="shared" si="153"/>
        <v>154483.74</v>
      </c>
      <c r="N295" s="1413">
        <f t="shared" si="153"/>
        <v>514915.26</v>
      </c>
      <c r="O295" s="1414">
        <f t="shared" si="153"/>
        <v>63140</v>
      </c>
      <c r="P295" s="1414">
        <f t="shared" si="153"/>
        <v>206424.53999999998</v>
      </c>
      <c r="Q295" s="1414">
        <f t="shared" si="153"/>
        <v>245350.72000000003</v>
      </c>
      <c r="R295" s="1413">
        <f t="shared" si="153"/>
        <v>329412.57</v>
      </c>
      <c r="S295" s="1414">
        <f t="shared" si="153"/>
        <v>36873.18</v>
      </c>
      <c r="T295" s="1414">
        <f t="shared" si="153"/>
        <v>220182.56000000003</v>
      </c>
      <c r="U295" s="1414">
        <f t="shared" si="153"/>
        <v>72356.83</v>
      </c>
      <c r="V295" s="1413">
        <f t="shared" si="153"/>
        <v>978340.80999999994</v>
      </c>
      <c r="W295" s="1414">
        <f t="shared" si="153"/>
        <v>278288.16000000003</v>
      </c>
      <c r="X295" s="1414">
        <f t="shared" si="153"/>
        <v>389468.80999999994</v>
      </c>
      <c r="Y295" s="1414">
        <f t="shared" si="153"/>
        <v>310583.84000000003</v>
      </c>
      <c r="Z295" s="1415">
        <f t="shared" si="153"/>
        <v>0</v>
      </c>
      <c r="AA295" s="1415">
        <f t="shared" si="153"/>
        <v>0</v>
      </c>
      <c r="AB295" s="764"/>
      <c r="AC295" s="764"/>
    </row>
    <row r="296" spans="1:29" s="1" customFormat="1" ht="28.5" customHeight="1" x14ac:dyDescent="0.25">
      <c r="A296" s="2091"/>
      <c r="B296" s="338" t="s">
        <v>338</v>
      </c>
      <c r="C296" s="302">
        <v>963</v>
      </c>
      <c r="D296" s="628" t="s">
        <v>31</v>
      </c>
      <c r="E296" s="75" t="s">
        <v>32</v>
      </c>
      <c r="F296" s="1548" t="s">
        <v>395</v>
      </c>
      <c r="G296" s="1749" t="s">
        <v>208</v>
      </c>
      <c r="H296" s="1695" t="s">
        <v>339</v>
      </c>
      <c r="I296" s="1413">
        <f>I297</f>
        <v>2436330.91</v>
      </c>
      <c r="J296" s="1413">
        <f t="shared" ref="J296:AA296" si="154">J297</f>
        <v>613662.27</v>
      </c>
      <c r="K296" s="1414">
        <f t="shared" si="154"/>
        <v>265043.74</v>
      </c>
      <c r="L296" s="1414">
        <f t="shared" si="154"/>
        <v>194134.78999999998</v>
      </c>
      <c r="M296" s="1414">
        <f t="shared" si="154"/>
        <v>154483.74</v>
      </c>
      <c r="N296" s="1413">
        <f t="shared" si="154"/>
        <v>514915.26</v>
      </c>
      <c r="O296" s="1414">
        <f t="shared" si="154"/>
        <v>63140</v>
      </c>
      <c r="P296" s="1414">
        <f t="shared" si="154"/>
        <v>206424.53999999998</v>
      </c>
      <c r="Q296" s="1414">
        <f t="shared" si="154"/>
        <v>245350.72000000003</v>
      </c>
      <c r="R296" s="1413">
        <f t="shared" si="154"/>
        <v>329412.57</v>
      </c>
      <c r="S296" s="1414">
        <f t="shared" si="154"/>
        <v>36873.18</v>
      </c>
      <c r="T296" s="1414">
        <f t="shared" si="154"/>
        <v>220182.56000000003</v>
      </c>
      <c r="U296" s="1414">
        <f t="shared" si="154"/>
        <v>72356.83</v>
      </c>
      <c r="V296" s="1413">
        <f t="shared" si="154"/>
        <v>978340.80999999994</v>
      </c>
      <c r="W296" s="1414">
        <f t="shared" si="154"/>
        <v>278288.16000000003</v>
      </c>
      <c r="X296" s="1414">
        <f t="shared" si="154"/>
        <v>389468.80999999994</v>
      </c>
      <c r="Y296" s="1414">
        <f t="shared" si="154"/>
        <v>310583.84000000003</v>
      </c>
      <c r="Z296" s="1415">
        <f t="shared" si="154"/>
        <v>0</v>
      </c>
      <c r="AA296" s="1415">
        <f t="shared" si="154"/>
        <v>0</v>
      </c>
      <c r="AB296" s="764"/>
      <c r="AC296" s="764"/>
    </row>
    <row r="297" spans="1:29" s="1" customFormat="1" ht="41.25" customHeight="1" x14ac:dyDescent="0.25">
      <c r="A297" s="2091"/>
      <c r="B297" s="338" t="s">
        <v>292</v>
      </c>
      <c r="C297" s="302">
        <v>963</v>
      </c>
      <c r="D297" s="628" t="s">
        <v>31</v>
      </c>
      <c r="E297" s="75" t="s">
        <v>32</v>
      </c>
      <c r="F297" s="1548" t="s">
        <v>395</v>
      </c>
      <c r="G297" s="1749" t="s">
        <v>208</v>
      </c>
      <c r="H297" s="1695" t="s">
        <v>96</v>
      </c>
      <c r="I297" s="295">
        <f>I298+I299+I300+I301+I307+I308</f>
        <v>2436330.91</v>
      </c>
      <c r="J297" s="295">
        <f t="shared" ref="J297:AA297" si="155">J298+J299+J300+J301+J307+J308</f>
        <v>613662.27</v>
      </c>
      <c r="K297" s="364">
        <f t="shared" si="155"/>
        <v>265043.74</v>
      </c>
      <c r="L297" s="364">
        <f t="shared" si="155"/>
        <v>194134.78999999998</v>
      </c>
      <c r="M297" s="364">
        <f t="shared" si="155"/>
        <v>154483.74</v>
      </c>
      <c r="N297" s="424">
        <f t="shared" si="155"/>
        <v>514915.26</v>
      </c>
      <c r="O297" s="413">
        <f t="shared" si="155"/>
        <v>63140</v>
      </c>
      <c r="P297" s="413">
        <f>P298+P299+P300+P301+P307+P308</f>
        <v>206424.53999999998</v>
      </c>
      <c r="Q297" s="364">
        <f t="shared" si="155"/>
        <v>245350.72000000003</v>
      </c>
      <c r="R297" s="1416">
        <f t="shared" si="155"/>
        <v>329412.57</v>
      </c>
      <c r="S297" s="365">
        <f>S298+S299+S300+S301+S307+S308</f>
        <v>36873.18</v>
      </c>
      <c r="T297" s="364">
        <f t="shared" si="155"/>
        <v>220182.56000000003</v>
      </c>
      <c r="U297" s="360">
        <f t="shared" si="155"/>
        <v>72356.83</v>
      </c>
      <c r="V297" s="295">
        <f t="shared" si="155"/>
        <v>978340.80999999994</v>
      </c>
      <c r="W297" s="364">
        <f t="shared" si="155"/>
        <v>278288.16000000003</v>
      </c>
      <c r="X297" s="364">
        <f t="shared" si="155"/>
        <v>389468.80999999994</v>
      </c>
      <c r="Y297" s="364">
        <f t="shared" si="155"/>
        <v>310583.84000000003</v>
      </c>
      <c r="Z297" s="1190">
        <f t="shared" si="155"/>
        <v>0</v>
      </c>
      <c r="AA297" s="357">
        <f t="shared" si="155"/>
        <v>0</v>
      </c>
      <c r="AB297" s="764"/>
      <c r="AC297" s="764"/>
    </row>
    <row r="298" spans="1:29" s="2" customFormat="1" ht="18" x14ac:dyDescent="0.25">
      <c r="A298" s="2091"/>
      <c r="B298" s="153" t="s">
        <v>2</v>
      </c>
      <c r="C298" s="228">
        <v>963</v>
      </c>
      <c r="D298" s="332" t="s">
        <v>31</v>
      </c>
      <c r="E298" s="152" t="s">
        <v>32</v>
      </c>
      <c r="F298" s="332" t="s">
        <v>395</v>
      </c>
      <c r="G298" s="1752" t="s">
        <v>298</v>
      </c>
      <c r="H298" s="1606">
        <v>241</v>
      </c>
      <c r="I298" s="424">
        <f>J298+N298+R298+V298</f>
        <v>530669</v>
      </c>
      <c r="J298" s="1417">
        <f>K298+L298+M298</f>
        <v>183800.05</v>
      </c>
      <c r="K298" s="437">
        <v>50649.05</v>
      </c>
      <c r="L298" s="437">
        <v>66271.06</v>
      </c>
      <c r="M298" s="437">
        <v>66879.94</v>
      </c>
      <c r="N298" s="295">
        <f>O298+P298+Q298</f>
        <v>137009</v>
      </c>
      <c r="O298" s="437">
        <v>47709</v>
      </c>
      <c r="P298" s="437">
        <v>45200</v>
      </c>
      <c r="Q298" s="437">
        <v>44100</v>
      </c>
      <c r="R298" s="856">
        <f>S298+T298+U298</f>
        <v>88033.95</v>
      </c>
      <c r="S298" s="440">
        <v>31568.95</v>
      </c>
      <c r="T298" s="437">
        <v>20703</v>
      </c>
      <c r="U298" s="439">
        <v>35762</v>
      </c>
      <c r="V298" s="424">
        <f>W298+X298+Y298</f>
        <v>121826</v>
      </c>
      <c r="W298" s="437">
        <v>54438</v>
      </c>
      <c r="X298" s="437">
        <v>44200</v>
      </c>
      <c r="Y298" s="437">
        <v>23188</v>
      </c>
      <c r="Z298" s="1064"/>
      <c r="AA298" s="1065"/>
      <c r="AB298" s="764"/>
      <c r="AC298" s="764"/>
    </row>
    <row r="299" spans="1:29" s="2" customFormat="1" ht="18" x14ac:dyDescent="0.25">
      <c r="A299" s="2091"/>
      <c r="B299" s="153" t="s">
        <v>6</v>
      </c>
      <c r="C299" s="228">
        <v>963</v>
      </c>
      <c r="D299" s="332" t="s">
        <v>31</v>
      </c>
      <c r="E299" s="152" t="s">
        <v>32</v>
      </c>
      <c r="F299" s="332" t="s">
        <v>395</v>
      </c>
      <c r="G299" s="1752" t="s">
        <v>299</v>
      </c>
      <c r="H299" s="1606">
        <v>241</v>
      </c>
      <c r="I299" s="424">
        <f t="shared" ref="I299:I306" si="156">J299+N299+R299+V299</f>
        <v>0</v>
      </c>
      <c r="J299" s="1417">
        <f>K299+L299+M299</f>
        <v>0</v>
      </c>
      <c r="K299" s="437"/>
      <c r="L299" s="438"/>
      <c r="M299" s="437"/>
      <c r="N299" s="424"/>
      <c r="O299" s="437"/>
      <c r="P299" s="437"/>
      <c r="Q299" s="437"/>
      <c r="R299" s="1416">
        <f>S299+T299+U299</f>
        <v>0</v>
      </c>
      <c r="S299" s="440"/>
      <c r="T299" s="438"/>
      <c r="U299" s="439"/>
      <c r="V299" s="424"/>
      <c r="W299" s="437"/>
      <c r="X299" s="438"/>
      <c r="Y299" s="437"/>
      <c r="Z299" s="1057"/>
      <c r="AA299" s="1058"/>
      <c r="AB299" s="764"/>
      <c r="AC299" s="764"/>
    </row>
    <row r="300" spans="1:29" ht="18.75" thickBot="1" x14ac:dyDescent="0.3">
      <c r="A300" s="2091"/>
      <c r="B300" s="1086" t="s">
        <v>7</v>
      </c>
      <c r="C300" s="1533">
        <v>963</v>
      </c>
      <c r="D300" s="1534" t="s">
        <v>31</v>
      </c>
      <c r="E300" s="1535" t="s">
        <v>32</v>
      </c>
      <c r="F300" s="1534" t="s">
        <v>395</v>
      </c>
      <c r="G300" s="1806" t="s">
        <v>300</v>
      </c>
      <c r="H300" s="1696">
        <v>241</v>
      </c>
      <c r="I300" s="1272">
        <f t="shared" si="156"/>
        <v>160262</v>
      </c>
      <c r="J300" s="1516">
        <f>K300+L300+M300</f>
        <v>48944</v>
      </c>
      <c r="K300" s="528">
        <v>15431</v>
      </c>
      <c r="L300" s="1274">
        <v>15431</v>
      </c>
      <c r="M300" s="528">
        <v>18082</v>
      </c>
      <c r="N300" s="1272">
        <f>O300+P300+Q300</f>
        <v>29833</v>
      </c>
      <c r="O300" s="528">
        <v>15431</v>
      </c>
      <c r="P300" s="528">
        <v>12750</v>
      </c>
      <c r="Q300" s="528">
        <v>1652</v>
      </c>
      <c r="R300" s="1421">
        <f>S300+T300+U300</f>
        <v>34700</v>
      </c>
      <c r="S300" s="655">
        <v>0</v>
      </c>
      <c r="T300" s="1274">
        <v>2855</v>
      </c>
      <c r="U300" s="652">
        <v>31845</v>
      </c>
      <c r="V300" s="1272">
        <f>W300+X300+Y300</f>
        <v>46785</v>
      </c>
      <c r="W300" s="528">
        <v>13385</v>
      </c>
      <c r="X300" s="1274">
        <v>17800</v>
      </c>
      <c r="Y300" s="528">
        <v>15600</v>
      </c>
      <c r="Z300" s="1057"/>
      <c r="AA300" s="1058"/>
      <c r="AB300" s="764"/>
      <c r="AC300" s="764"/>
    </row>
    <row r="301" spans="1:29" ht="18.75" thickBot="1" x14ac:dyDescent="0.3">
      <c r="A301" s="2091"/>
      <c r="B301" s="1536" t="s">
        <v>8</v>
      </c>
      <c r="C301" s="1537">
        <v>963</v>
      </c>
      <c r="D301" s="849" t="s">
        <v>31</v>
      </c>
      <c r="E301" s="147" t="s">
        <v>32</v>
      </c>
      <c r="F301" s="147" t="s">
        <v>395</v>
      </c>
      <c r="G301" s="1807" t="s">
        <v>301</v>
      </c>
      <c r="H301" s="1697">
        <v>241</v>
      </c>
      <c r="I301" s="99">
        <f>I303+I304+I305+I306+I302</f>
        <v>1692762.91</v>
      </c>
      <c r="J301" s="99">
        <f t="shared" ref="J301:AA301" si="157">J303+J304+J305+J306+J302</f>
        <v>380918.22</v>
      </c>
      <c r="K301" s="1212">
        <f t="shared" si="157"/>
        <v>198963.69</v>
      </c>
      <c r="L301" s="1212">
        <f t="shared" si="157"/>
        <v>112432.73</v>
      </c>
      <c r="M301" s="1212">
        <f t="shared" si="157"/>
        <v>69521.8</v>
      </c>
      <c r="N301" s="99">
        <f t="shared" si="157"/>
        <v>345071.16000000003</v>
      </c>
      <c r="O301" s="1212">
        <f t="shared" si="157"/>
        <v>0</v>
      </c>
      <c r="P301" s="1212">
        <f t="shared" si="157"/>
        <v>146472.53999999998</v>
      </c>
      <c r="Q301" s="1212">
        <f t="shared" si="157"/>
        <v>198598.62000000002</v>
      </c>
      <c r="R301" s="99">
        <f t="shared" si="157"/>
        <v>191804.72</v>
      </c>
      <c r="S301" s="1212">
        <f t="shared" si="157"/>
        <v>5304.23</v>
      </c>
      <c r="T301" s="1212">
        <f>T303+T304+T305+T306+T302</f>
        <v>181750.66000000003</v>
      </c>
      <c r="U301" s="1212">
        <f t="shared" si="157"/>
        <v>4749.83</v>
      </c>
      <c r="V301" s="99">
        <f t="shared" si="157"/>
        <v>774968.80999999994</v>
      </c>
      <c r="W301" s="1212">
        <f t="shared" si="157"/>
        <v>191132.16</v>
      </c>
      <c r="X301" s="1212">
        <f t="shared" si="157"/>
        <v>320188.33999999997</v>
      </c>
      <c r="Y301" s="1212">
        <f t="shared" si="157"/>
        <v>263648.31</v>
      </c>
      <c r="Z301" s="1418">
        <f t="shared" si="157"/>
        <v>0</v>
      </c>
      <c r="AA301" s="1418">
        <f t="shared" si="157"/>
        <v>0</v>
      </c>
      <c r="AB301" s="764"/>
      <c r="AC301" s="764"/>
    </row>
    <row r="302" spans="1:29" ht="18" x14ac:dyDescent="0.25">
      <c r="A302" s="2091"/>
      <c r="B302" s="83" t="s">
        <v>291</v>
      </c>
      <c r="C302" s="1050">
        <v>963</v>
      </c>
      <c r="D302" s="158" t="s">
        <v>31</v>
      </c>
      <c r="E302" s="151" t="s">
        <v>32</v>
      </c>
      <c r="F302" s="151" t="s">
        <v>395</v>
      </c>
      <c r="G302" s="151" t="s">
        <v>412</v>
      </c>
      <c r="H302" s="1623">
        <v>241</v>
      </c>
      <c r="I302" s="295">
        <f t="shared" si="156"/>
        <v>0</v>
      </c>
      <c r="J302" s="822">
        <f t="shared" ref="J302:J307" si="158">K302+L302+M302</f>
        <v>0</v>
      </c>
      <c r="K302" s="362"/>
      <c r="L302" s="361"/>
      <c r="M302" s="362"/>
      <c r="N302" s="295">
        <f>O302+P302+Q302</f>
        <v>0</v>
      </c>
      <c r="O302" s="362"/>
      <c r="P302" s="362"/>
      <c r="Q302" s="362"/>
      <c r="R302" s="856">
        <f>S302+T302+U302</f>
        <v>0</v>
      </c>
      <c r="S302" s="906"/>
      <c r="T302" s="361"/>
      <c r="U302" s="363"/>
      <c r="V302" s="295">
        <f>W302+X302+Y302</f>
        <v>0</v>
      </c>
      <c r="W302" s="362"/>
      <c r="X302" s="361"/>
      <c r="Y302" s="623"/>
      <c r="Z302" s="1188"/>
      <c r="AA302" s="1063"/>
      <c r="AB302" s="764"/>
      <c r="AC302" s="764"/>
    </row>
    <row r="303" spans="1:29" ht="18" x14ac:dyDescent="0.25">
      <c r="A303" s="2091"/>
      <c r="B303" s="48" t="s">
        <v>10</v>
      </c>
      <c r="C303" s="307">
        <v>963</v>
      </c>
      <c r="D303" s="1024" t="s">
        <v>31</v>
      </c>
      <c r="E303" s="138" t="s">
        <v>32</v>
      </c>
      <c r="F303" s="138" t="s">
        <v>395</v>
      </c>
      <c r="G303" s="1751" t="s">
        <v>302</v>
      </c>
      <c r="H303" s="1611">
        <v>241</v>
      </c>
      <c r="I303" s="295">
        <f t="shared" si="156"/>
        <v>1481296.46</v>
      </c>
      <c r="J303" s="822">
        <f t="shared" si="158"/>
        <v>292527.21999999997</v>
      </c>
      <c r="K303" s="395">
        <v>144750.69</v>
      </c>
      <c r="L303" s="823">
        <v>78254.73</v>
      </c>
      <c r="M303" s="395">
        <v>69521.8</v>
      </c>
      <c r="N303" s="295">
        <f>O303+P303+Q303</f>
        <v>315847.21000000002</v>
      </c>
      <c r="O303" s="395">
        <v>0</v>
      </c>
      <c r="P303" s="395">
        <v>126910.54</v>
      </c>
      <c r="Q303" s="395">
        <v>188936.67</v>
      </c>
      <c r="R303" s="856">
        <f>S303+T303+U303</f>
        <v>148597.42000000001</v>
      </c>
      <c r="S303" s="394">
        <v>0</v>
      </c>
      <c r="T303" s="823">
        <v>148597.42000000001</v>
      </c>
      <c r="U303" s="643">
        <v>0</v>
      </c>
      <c r="V303" s="295">
        <f>W303+X303+Y303</f>
        <v>724324.61</v>
      </c>
      <c r="W303" s="395">
        <v>178105.94</v>
      </c>
      <c r="X303" s="823">
        <v>297608.36</v>
      </c>
      <c r="Y303" s="395">
        <v>248610.31</v>
      </c>
      <c r="Z303" s="1064"/>
      <c r="AA303" s="1065"/>
      <c r="AB303" s="764"/>
      <c r="AC303" s="764"/>
    </row>
    <row r="304" spans="1:29" s="2" customFormat="1" ht="18" x14ac:dyDescent="0.25">
      <c r="A304" s="2091"/>
      <c r="B304" s="83" t="s">
        <v>11</v>
      </c>
      <c r="C304" s="228">
        <v>963</v>
      </c>
      <c r="D304" s="332" t="s">
        <v>31</v>
      </c>
      <c r="E304" s="152" t="s">
        <v>32</v>
      </c>
      <c r="F304" s="138" t="s">
        <v>395</v>
      </c>
      <c r="G304" s="1752" t="s">
        <v>303</v>
      </c>
      <c r="H304" s="1606">
        <v>241</v>
      </c>
      <c r="I304" s="424">
        <f t="shared" si="156"/>
        <v>0</v>
      </c>
      <c r="J304" s="1417">
        <f t="shared" si="158"/>
        <v>0</v>
      </c>
      <c r="K304" s="437"/>
      <c r="L304" s="438"/>
      <c r="M304" s="437"/>
      <c r="N304" s="424"/>
      <c r="O304" s="437"/>
      <c r="P304" s="437"/>
      <c r="Q304" s="437"/>
      <c r="R304" s="1416"/>
      <c r="S304" s="440"/>
      <c r="T304" s="438"/>
      <c r="U304" s="439"/>
      <c r="V304" s="424"/>
      <c r="W304" s="437"/>
      <c r="X304" s="438"/>
      <c r="Y304" s="437"/>
      <c r="Z304" s="1057"/>
      <c r="AA304" s="1058"/>
      <c r="AB304" s="764"/>
      <c r="AC304" s="764"/>
    </row>
    <row r="305" spans="1:29" ht="18" x14ac:dyDescent="0.25">
      <c r="A305" s="2091"/>
      <c r="B305" s="83" t="s">
        <v>278</v>
      </c>
      <c r="C305" s="228">
        <v>963</v>
      </c>
      <c r="D305" s="332" t="s">
        <v>31</v>
      </c>
      <c r="E305" s="152" t="s">
        <v>32</v>
      </c>
      <c r="F305" s="138" t="s">
        <v>395</v>
      </c>
      <c r="G305" s="1752" t="s">
        <v>304</v>
      </c>
      <c r="H305" s="1606">
        <v>241</v>
      </c>
      <c r="I305" s="424">
        <f t="shared" si="156"/>
        <v>67567</v>
      </c>
      <c r="J305" s="1417">
        <f t="shared" si="158"/>
        <v>9592</v>
      </c>
      <c r="K305" s="437">
        <v>5212</v>
      </c>
      <c r="L305" s="438">
        <v>4380</v>
      </c>
      <c r="M305" s="437">
        <v>0</v>
      </c>
      <c r="N305" s="424">
        <f>O305+P305+Q305</f>
        <v>18891</v>
      </c>
      <c r="O305" s="437">
        <v>0</v>
      </c>
      <c r="P305" s="438">
        <v>14417</v>
      </c>
      <c r="Q305" s="437">
        <v>4474</v>
      </c>
      <c r="R305" s="1416">
        <f>S305+T305+U305</f>
        <v>25944</v>
      </c>
      <c r="S305" s="437">
        <v>4380</v>
      </c>
      <c r="T305" s="438">
        <v>16814.169999999998</v>
      </c>
      <c r="U305" s="437">
        <v>4749.83</v>
      </c>
      <c r="V305" s="424">
        <f>W305+X305+Y305</f>
        <v>13140</v>
      </c>
      <c r="W305" s="437">
        <v>4380</v>
      </c>
      <c r="X305" s="438">
        <v>4380</v>
      </c>
      <c r="Y305" s="437">
        <v>4380</v>
      </c>
      <c r="Z305" s="1057"/>
      <c r="AA305" s="1058"/>
      <c r="AB305" s="764"/>
      <c r="AC305" s="764"/>
    </row>
    <row r="306" spans="1:29" ht="18" x14ac:dyDescent="0.25">
      <c r="A306" s="2091"/>
      <c r="B306" s="83" t="s">
        <v>279</v>
      </c>
      <c r="C306" s="228">
        <v>963</v>
      </c>
      <c r="D306" s="332" t="s">
        <v>31</v>
      </c>
      <c r="E306" s="152" t="s">
        <v>32</v>
      </c>
      <c r="F306" s="138" t="s">
        <v>395</v>
      </c>
      <c r="G306" s="1752" t="s">
        <v>305</v>
      </c>
      <c r="H306" s="1606">
        <v>241</v>
      </c>
      <c r="I306" s="424">
        <f t="shared" si="156"/>
        <v>143899.45000000001</v>
      </c>
      <c r="J306" s="1417">
        <f t="shared" si="158"/>
        <v>78799</v>
      </c>
      <c r="K306" s="437">
        <v>49001</v>
      </c>
      <c r="L306" s="438">
        <v>29798</v>
      </c>
      <c r="M306" s="437">
        <v>0</v>
      </c>
      <c r="N306" s="424">
        <f>O306+P306+Q306</f>
        <v>10332.950000000001</v>
      </c>
      <c r="O306" s="437">
        <v>0</v>
      </c>
      <c r="P306" s="437">
        <v>5145</v>
      </c>
      <c r="Q306" s="437">
        <v>5187.95</v>
      </c>
      <c r="R306" s="1416">
        <f>S306+T306+U306</f>
        <v>17263.3</v>
      </c>
      <c r="S306" s="440">
        <v>924.23</v>
      </c>
      <c r="T306" s="438">
        <v>16339.07</v>
      </c>
      <c r="U306" s="439">
        <v>0</v>
      </c>
      <c r="V306" s="424">
        <f>W306+X306+Y306</f>
        <v>37504.199999999997</v>
      </c>
      <c r="W306" s="437">
        <v>8646.2199999999993</v>
      </c>
      <c r="X306" s="438">
        <v>18199.98</v>
      </c>
      <c r="Y306" s="437">
        <v>10658</v>
      </c>
      <c r="Z306" s="1057"/>
      <c r="AA306" s="1058"/>
      <c r="AB306" s="764"/>
      <c r="AC306" s="764"/>
    </row>
    <row r="307" spans="1:29" ht="18.75" thickBot="1" x14ac:dyDescent="0.3">
      <c r="A307" s="2091"/>
      <c r="B307" s="200" t="s">
        <v>13</v>
      </c>
      <c r="C307" s="1533">
        <v>963</v>
      </c>
      <c r="D307" s="1534" t="s">
        <v>31</v>
      </c>
      <c r="E307" s="1535" t="s">
        <v>32</v>
      </c>
      <c r="F307" s="138" t="s">
        <v>395</v>
      </c>
      <c r="G307" s="1806" t="s">
        <v>306</v>
      </c>
      <c r="H307" s="1696">
        <v>241</v>
      </c>
      <c r="I307" s="1272">
        <f>J307+N307+R307+V307</f>
        <v>6200</v>
      </c>
      <c r="J307" s="1516">
        <f t="shared" si="158"/>
        <v>0</v>
      </c>
      <c r="K307" s="528">
        <v>0</v>
      </c>
      <c r="L307" s="1274">
        <v>0</v>
      </c>
      <c r="M307" s="528"/>
      <c r="N307" s="1272"/>
      <c r="O307" s="528"/>
      <c r="P307" s="528"/>
      <c r="Q307" s="528"/>
      <c r="R307" s="1421"/>
      <c r="S307" s="655"/>
      <c r="T307" s="1274"/>
      <c r="U307" s="652"/>
      <c r="V307" s="1272">
        <f>W307+X307+Y307</f>
        <v>6200</v>
      </c>
      <c r="W307" s="528">
        <v>6200</v>
      </c>
      <c r="X307" s="1274"/>
      <c r="Y307" s="528"/>
      <c r="Z307" s="1057"/>
      <c r="AA307" s="1058"/>
      <c r="AB307" s="764"/>
      <c r="AC307" s="764"/>
    </row>
    <row r="308" spans="1:29" ht="18.75" thickBot="1" x14ac:dyDescent="0.3">
      <c r="A308" s="2091"/>
      <c r="B308" s="1536" t="s">
        <v>14</v>
      </c>
      <c r="C308" s="145">
        <v>963</v>
      </c>
      <c r="D308" s="849" t="s">
        <v>31</v>
      </c>
      <c r="E308" s="147" t="s">
        <v>32</v>
      </c>
      <c r="F308" s="147" t="s">
        <v>395</v>
      </c>
      <c r="G308" s="1807" t="s">
        <v>307</v>
      </c>
      <c r="H308" s="1697">
        <v>241</v>
      </c>
      <c r="I308" s="99">
        <f t="shared" ref="I308:Y308" si="159">I309+I310</f>
        <v>46437</v>
      </c>
      <c r="J308" s="320">
        <f t="shared" si="159"/>
        <v>0</v>
      </c>
      <c r="K308" s="1212">
        <f t="shared" si="159"/>
        <v>0</v>
      </c>
      <c r="L308" s="1212">
        <f t="shared" si="159"/>
        <v>0</v>
      </c>
      <c r="M308" s="1212">
        <f t="shared" si="159"/>
        <v>0</v>
      </c>
      <c r="N308" s="99">
        <f t="shared" si="159"/>
        <v>3002.1</v>
      </c>
      <c r="O308" s="1212">
        <f t="shared" si="159"/>
        <v>0</v>
      </c>
      <c r="P308" s="1212">
        <f t="shared" si="159"/>
        <v>2002</v>
      </c>
      <c r="Q308" s="1212">
        <f t="shared" si="159"/>
        <v>1000.1</v>
      </c>
      <c r="R308" s="236">
        <f t="shared" si="159"/>
        <v>14873.9</v>
      </c>
      <c r="S308" s="1259">
        <f t="shared" si="159"/>
        <v>0</v>
      </c>
      <c r="T308" s="1212">
        <f t="shared" si="159"/>
        <v>14873.9</v>
      </c>
      <c r="U308" s="1261">
        <f t="shared" si="159"/>
        <v>0</v>
      </c>
      <c r="V308" s="99">
        <f t="shared" si="159"/>
        <v>28561</v>
      </c>
      <c r="W308" s="1212">
        <f t="shared" si="159"/>
        <v>13133</v>
      </c>
      <c r="X308" s="1212">
        <f t="shared" si="159"/>
        <v>7280.47</v>
      </c>
      <c r="Y308" s="1212">
        <f t="shared" si="159"/>
        <v>8147.53</v>
      </c>
      <c r="Z308" s="1420"/>
      <c r="AA308" s="1273"/>
      <c r="AB308" s="764"/>
      <c r="AC308" s="764"/>
    </row>
    <row r="309" spans="1:29" ht="18" x14ac:dyDescent="0.25">
      <c r="A309" s="2091"/>
      <c r="B309" s="48" t="s">
        <v>15</v>
      </c>
      <c r="C309" s="148">
        <v>963</v>
      </c>
      <c r="D309" s="1024" t="s">
        <v>31</v>
      </c>
      <c r="E309" s="138" t="s">
        <v>32</v>
      </c>
      <c r="F309" s="138" t="s">
        <v>395</v>
      </c>
      <c r="G309" s="1751" t="s">
        <v>308</v>
      </c>
      <c r="H309" s="1611">
        <v>241</v>
      </c>
      <c r="I309" s="295">
        <f>J309+N309+R309+V309</f>
        <v>0</v>
      </c>
      <c r="J309" s="822">
        <f>K309+L309+M309</f>
        <v>0</v>
      </c>
      <c r="K309" s="396"/>
      <c r="L309" s="823"/>
      <c r="M309" s="396"/>
      <c r="N309" s="1264"/>
      <c r="O309" s="395"/>
      <c r="P309" s="395"/>
      <c r="Q309" s="396"/>
      <c r="R309" s="1538">
        <f>S309+T309+U309</f>
        <v>0</v>
      </c>
      <c r="S309" s="1292"/>
      <c r="T309" s="823"/>
      <c r="U309" s="1294"/>
      <c r="V309" s="1264"/>
      <c r="W309" s="396"/>
      <c r="X309" s="823"/>
      <c r="Y309" s="396"/>
      <c r="Z309" s="1057"/>
      <c r="AA309" s="1058"/>
      <c r="AB309" s="764"/>
      <c r="AC309" s="764"/>
    </row>
    <row r="310" spans="1:29" ht="18.75" thickBot="1" x14ac:dyDescent="0.3">
      <c r="A310" s="2092"/>
      <c r="B310" s="49" t="s">
        <v>17</v>
      </c>
      <c r="C310" s="139">
        <v>963</v>
      </c>
      <c r="D310" s="332" t="s">
        <v>31</v>
      </c>
      <c r="E310" s="152" t="s">
        <v>32</v>
      </c>
      <c r="F310" s="152" t="s">
        <v>395</v>
      </c>
      <c r="G310" s="1752" t="s">
        <v>309</v>
      </c>
      <c r="H310" s="1606">
        <v>241</v>
      </c>
      <c r="I310" s="424">
        <f>J310+N310+R310+V310</f>
        <v>46437</v>
      </c>
      <c r="J310" s="1417">
        <f>K310+L310+M310</f>
        <v>0</v>
      </c>
      <c r="K310" s="398"/>
      <c r="L310" s="438"/>
      <c r="M310" s="398"/>
      <c r="N310" s="397">
        <f>O310+P310+Q310</f>
        <v>3002.1</v>
      </c>
      <c r="O310" s="528"/>
      <c r="P310" s="528">
        <v>2002</v>
      </c>
      <c r="Q310" s="398">
        <v>1000.1</v>
      </c>
      <c r="R310" s="864">
        <f>S310+T310+U310</f>
        <v>14873.9</v>
      </c>
      <c r="S310" s="401">
        <v>0</v>
      </c>
      <c r="T310" s="438">
        <v>14873.9</v>
      </c>
      <c r="U310" s="400">
        <v>0</v>
      </c>
      <c r="V310" s="397">
        <f>W310+X310+Y310</f>
        <v>28561</v>
      </c>
      <c r="W310" s="398">
        <v>13133</v>
      </c>
      <c r="X310" s="438">
        <v>7280.47</v>
      </c>
      <c r="Y310" s="398">
        <v>8147.53</v>
      </c>
      <c r="Z310" s="1218"/>
      <c r="AA310" s="1219"/>
      <c r="AB310" s="764"/>
      <c r="AC310" s="764"/>
    </row>
    <row r="311" spans="1:29" ht="3" customHeight="1" thickBot="1" x14ac:dyDescent="0.3">
      <c r="A311" s="121"/>
      <c r="B311" s="121"/>
      <c r="C311" s="333"/>
      <c r="D311" s="334"/>
      <c r="E311" s="335"/>
      <c r="F311" s="336"/>
      <c r="G311" s="335"/>
      <c r="H311" s="337"/>
      <c r="I311" s="475"/>
      <c r="J311" s="613"/>
      <c r="K311" s="475"/>
      <c r="L311" s="475"/>
      <c r="M311" s="475"/>
      <c r="N311" s="1012"/>
      <c r="O311" s="475"/>
      <c r="P311" s="475"/>
      <c r="Q311" s="475"/>
      <c r="R311" s="865"/>
      <c r="S311" s="927"/>
      <c r="T311" s="475"/>
      <c r="U311" s="476"/>
      <c r="V311" s="651"/>
      <c r="W311" s="475"/>
      <c r="X311" s="476"/>
      <c r="Y311" s="475"/>
      <c r="Z311" s="990"/>
      <c r="AA311" s="991"/>
      <c r="AB311" s="764"/>
      <c r="AC311" s="764"/>
    </row>
    <row r="312" spans="1:29" ht="47.25" customHeight="1" thickBot="1" x14ac:dyDescent="0.3">
      <c r="A312" s="1122" t="s">
        <v>41</v>
      </c>
      <c r="B312" s="1129" t="s">
        <v>237</v>
      </c>
      <c r="C312" s="1130">
        <v>963</v>
      </c>
      <c r="D312" s="1131" t="s">
        <v>31</v>
      </c>
      <c r="E312" s="1126" t="s">
        <v>32</v>
      </c>
      <c r="F312" s="1126" t="s">
        <v>396</v>
      </c>
      <c r="G312" s="1126" t="s">
        <v>28</v>
      </c>
      <c r="H312" s="1693" t="s">
        <v>96</v>
      </c>
      <c r="I312" s="1127">
        <f>I313</f>
        <v>305296</v>
      </c>
      <c r="J312" s="1127">
        <f t="shared" ref="J312:AA312" si="160">J313</f>
        <v>69185.27</v>
      </c>
      <c r="K312" s="1127">
        <f t="shared" si="160"/>
        <v>26219.27</v>
      </c>
      <c r="L312" s="1127">
        <f t="shared" si="160"/>
        <v>21483</v>
      </c>
      <c r="M312" s="1127">
        <f t="shared" si="160"/>
        <v>21483</v>
      </c>
      <c r="N312" s="1127">
        <f t="shared" si="160"/>
        <v>75549.740000000005</v>
      </c>
      <c r="O312" s="1127">
        <f t="shared" si="160"/>
        <v>24493.98</v>
      </c>
      <c r="P312" s="1127">
        <f t="shared" si="160"/>
        <v>25868.39</v>
      </c>
      <c r="Q312" s="1127">
        <f t="shared" si="160"/>
        <v>25187.37</v>
      </c>
      <c r="R312" s="1127">
        <f t="shared" si="160"/>
        <v>76046.36</v>
      </c>
      <c r="S312" s="1127">
        <f t="shared" si="160"/>
        <v>21483</v>
      </c>
      <c r="T312" s="1127">
        <f t="shared" si="160"/>
        <v>38631.360000000001</v>
      </c>
      <c r="U312" s="1127">
        <f t="shared" si="160"/>
        <v>15932</v>
      </c>
      <c r="V312" s="1127">
        <f t="shared" si="160"/>
        <v>84514.63</v>
      </c>
      <c r="W312" s="1127">
        <f t="shared" si="160"/>
        <v>35466.1</v>
      </c>
      <c r="X312" s="1127">
        <f t="shared" si="160"/>
        <v>20636.64</v>
      </c>
      <c r="Y312" s="1127">
        <f t="shared" si="160"/>
        <v>28411.89</v>
      </c>
      <c r="Z312" s="1127">
        <f t="shared" si="160"/>
        <v>0</v>
      </c>
      <c r="AA312" s="1127">
        <f t="shared" si="160"/>
        <v>0</v>
      </c>
      <c r="AB312" s="764"/>
      <c r="AC312" s="764"/>
    </row>
    <row r="313" spans="1:29" s="2" customFormat="1" ht="87.75" customHeight="1" x14ac:dyDescent="0.25">
      <c r="A313" s="2090"/>
      <c r="B313" s="515" t="s">
        <v>264</v>
      </c>
      <c r="C313" s="629" t="s">
        <v>107</v>
      </c>
      <c r="D313" s="70" t="s">
        <v>31</v>
      </c>
      <c r="E313" s="71" t="s">
        <v>32</v>
      </c>
      <c r="F313" s="114" t="s">
        <v>396</v>
      </c>
      <c r="G313" s="1777" t="s">
        <v>208</v>
      </c>
      <c r="H313" s="1609" t="s">
        <v>28</v>
      </c>
      <c r="I313" s="294">
        <f>I314</f>
        <v>305296</v>
      </c>
      <c r="J313" s="294">
        <f t="shared" ref="J313:Z313" si="161">J314</f>
        <v>69185.27</v>
      </c>
      <c r="K313" s="362">
        <f t="shared" si="161"/>
        <v>26219.27</v>
      </c>
      <c r="L313" s="362">
        <f t="shared" si="161"/>
        <v>21483</v>
      </c>
      <c r="M313" s="362">
        <f t="shared" si="161"/>
        <v>21483</v>
      </c>
      <c r="N313" s="294">
        <f t="shared" si="161"/>
        <v>75549.740000000005</v>
      </c>
      <c r="O313" s="362">
        <f t="shared" si="161"/>
        <v>24493.98</v>
      </c>
      <c r="P313" s="362">
        <f t="shared" si="161"/>
        <v>25868.39</v>
      </c>
      <c r="Q313" s="362">
        <f t="shared" si="161"/>
        <v>25187.37</v>
      </c>
      <c r="R313" s="294">
        <f t="shared" si="161"/>
        <v>76046.36</v>
      </c>
      <c r="S313" s="362">
        <f t="shared" si="161"/>
        <v>21483</v>
      </c>
      <c r="T313" s="362">
        <f t="shared" si="161"/>
        <v>38631.360000000001</v>
      </c>
      <c r="U313" s="362">
        <f t="shared" si="161"/>
        <v>15932</v>
      </c>
      <c r="V313" s="294">
        <f t="shared" si="161"/>
        <v>84514.63</v>
      </c>
      <c r="W313" s="362">
        <f t="shared" si="161"/>
        <v>35466.1</v>
      </c>
      <c r="X313" s="362">
        <f t="shared" si="161"/>
        <v>20636.64</v>
      </c>
      <c r="Y313" s="362">
        <f t="shared" si="161"/>
        <v>28411.89</v>
      </c>
      <c r="Z313" s="1063">
        <f t="shared" si="161"/>
        <v>0</v>
      </c>
      <c r="AA313" s="1063">
        <f>AA314</f>
        <v>0</v>
      </c>
      <c r="AB313" s="764"/>
      <c r="AC313" s="764"/>
    </row>
    <row r="314" spans="1:29" s="2" customFormat="1" ht="17.25" customHeight="1" x14ac:dyDescent="0.25">
      <c r="A314" s="2091"/>
      <c r="B314" s="338" t="s">
        <v>51</v>
      </c>
      <c r="C314" s="302">
        <v>963</v>
      </c>
      <c r="D314" s="628" t="s">
        <v>31</v>
      </c>
      <c r="E314" s="75" t="s">
        <v>32</v>
      </c>
      <c r="F314" s="124" t="s">
        <v>396</v>
      </c>
      <c r="G314" s="1749" t="s">
        <v>208</v>
      </c>
      <c r="H314" s="1695" t="s">
        <v>53</v>
      </c>
      <c r="I314" s="295">
        <f>I315</f>
        <v>305296</v>
      </c>
      <c r="J314" s="295">
        <f t="shared" ref="J314:AA314" si="162">J315</f>
        <v>69185.27</v>
      </c>
      <c r="K314" s="364">
        <f t="shared" si="162"/>
        <v>26219.27</v>
      </c>
      <c r="L314" s="364">
        <f t="shared" si="162"/>
        <v>21483</v>
      </c>
      <c r="M314" s="364">
        <f t="shared" si="162"/>
        <v>21483</v>
      </c>
      <c r="N314" s="295">
        <f t="shared" si="162"/>
        <v>75549.740000000005</v>
      </c>
      <c r="O314" s="364">
        <f t="shared" si="162"/>
        <v>24493.98</v>
      </c>
      <c r="P314" s="364">
        <f t="shared" si="162"/>
        <v>25868.39</v>
      </c>
      <c r="Q314" s="364">
        <f t="shared" si="162"/>
        <v>25187.37</v>
      </c>
      <c r="R314" s="295">
        <f t="shared" si="162"/>
        <v>76046.36</v>
      </c>
      <c r="S314" s="364">
        <f t="shared" si="162"/>
        <v>21483</v>
      </c>
      <c r="T314" s="364">
        <f t="shared" si="162"/>
        <v>38631.360000000001</v>
      </c>
      <c r="U314" s="364">
        <f t="shared" si="162"/>
        <v>15932</v>
      </c>
      <c r="V314" s="295">
        <f t="shared" si="162"/>
        <v>84514.63</v>
      </c>
      <c r="W314" s="364">
        <f t="shared" si="162"/>
        <v>35466.1</v>
      </c>
      <c r="X314" s="364">
        <f t="shared" si="162"/>
        <v>20636.64</v>
      </c>
      <c r="Y314" s="364">
        <f t="shared" si="162"/>
        <v>28411.89</v>
      </c>
      <c r="Z314" s="357">
        <f t="shared" si="162"/>
        <v>0</v>
      </c>
      <c r="AA314" s="357">
        <f t="shared" si="162"/>
        <v>0</v>
      </c>
      <c r="AB314" s="764"/>
      <c r="AC314" s="764"/>
    </row>
    <row r="315" spans="1:29" s="2" customFormat="1" ht="28.5" customHeight="1" x14ac:dyDescent="0.25">
      <c r="A315" s="2091"/>
      <c r="B315" s="338" t="s">
        <v>338</v>
      </c>
      <c r="C315" s="302">
        <v>963</v>
      </c>
      <c r="D315" s="628" t="s">
        <v>31</v>
      </c>
      <c r="E315" s="75" t="s">
        <v>32</v>
      </c>
      <c r="F315" s="124" t="s">
        <v>396</v>
      </c>
      <c r="G315" s="1749" t="s">
        <v>208</v>
      </c>
      <c r="H315" s="1695" t="s">
        <v>339</v>
      </c>
      <c r="I315" s="295">
        <f>I316</f>
        <v>305296</v>
      </c>
      <c r="J315" s="295">
        <f t="shared" ref="J315:AA315" si="163">J316</f>
        <v>69185.27</v>
      </c>
      <c r="K315" s="364">
        <f t="shared" si="163"/>
        <v>26219.27</v>
      </c>
      <c r="L315" s="364">
        <f t="shared" si="163"/>
        <v>21483</v>
      </c>
      <c r="M315" s="364">
        <f t="shared" si="163"/>
        <v>21483</v>
      </c>
      <c r="N315" s="295">
        <f t="shared" si="163"/>
        <v>75549.740000000005</v>
      </c>
      <c r="O315" s="364">
        <f t="shared" si="163"/>
        <v>24493.98</v>
      </c>
      <c r="P315" s="364">
        <f t="shared" si="163"/>
        <v>25868.39</v>
      </c>
      <c r="Q315" s="364">
        <f t="shared" si="163"/>
        <v>25187.37</v>
      </c>
      <c r="R315" s="295">
        <f t="shared" si="163"/>
        <v>76046.36</v>
      </c>
      <c r="S315" s="364">
        <f t="shared" si="163"/>
        <v>21483</v>
      </c>
      <c r="T315" s="364">
        <f t="shared" si="163"/>
        <v>38631.360000000001</v>
      </c>
      <c r="U315" s="364">
        <f t="shared" si="163"/>
        <v>15932</v>
      </c>
      <c r="V315" s="295">
        <f t="shared" si="163"/>
        <v>84514.63</v>
      </c>
      <c r="W315" s="364">
        <f t="shared" si="163"/>
        <v>35466.1</v>
      </c>
      <c r="X315" s="364">
        <f t="shared" si="163"/>
        <v>20636.64</v>
      </c>
      <c r="Y315" s="364">
        <f t="shared" si="163"/>
        <v>28411.89</v>
      </c>
      <c r="Z315" s="357">
        <f t="shared" si="163"/>
        <v>0</v>
      </c>
      <c r="AA315" s="357">
        <f t="shared" si="163"/>
        <v>0</v>
      </c>
      <c r="AB315" s="764"/>
      <c r="AC315" s="764"/>
    </row>
    <row r="316" spans="1:29" s="2" customFormat="1" ht="45" customHeight="1" x14ac:dyDescent="0.25">
      <c r="A316" s="2091"/>
      <c r="B316" s="338" t="s">
        <v>292</v>
      </c>
      <c r="C316" s="302">
        <v>963</v>
      </c>
      <c r="D316" s="628" t="s">
        <v>31</v>
      </c>
      <c r="E316" s="75" t="s">
        <v>32</v>
      </c>
      <c r="F316" s="124" t="s">
        <v>396</v>
      </c>
      <c r="G316" s="1749" t="s">
        <v>208</v>
      </c>
      <c r="H316" s="1695" t="s">
        <v>96</v>
      </c>
      <c r="I316" s="295">
        <f t="shared" ref="I316:AA316" si="164">I317+I318+I319+I320+I325+I326</f>
        <v>305296</v>
      </c>
      <c r="J316" s="295">
        <f t="shared" si="164"/>
        <v>69185.27</v>
      </c>
      <c r="K316" s="364">
        <f t="shared" si="164"/>
        <v>26219.27</v>
      </c>
      <c r="L316" s="364">
        <f t="shared" si="164"/>
        <v>21483</v>
      </c>
      <c r="M316" s="364">
        <f t="shared" si="164"/>
        <v>21483</v>
      </c>
      <c r="N316" s="295">
        <f t="shared" si="164"/>
        <v>75549.740000000005</v>
      </c>
      <c r="O316" s="364">
        <f t="shared" si="164"/>
        <v>24493.98</v>
      </c>
      <c r="P316" s="364">
        <f t="shared" si="164"/>
        <v>25868.39</v>
      </c>
      <c r="Q316" s="364">
        <f t="shared" si="164"/>
        <v>25187.37</v>
      </c>
      <c r="R316" s="856">
        <f t="shared" si="164"/>
        <v>76046.36</v>
      </c>
      <c r="S316" s="365">
        <f t="shared" si="164"/>
        <v>21483</v>
      </c>
      <c r="T316" s="364">
        <f t="shared" si="164"/>
        <v>38631.360000000001</v>
      </c>
      <c r="U316" s="360">
        <f t="shared" si="164"/>
        <v>15932</v>
      </c>
      <c r="V316" s="295">
        <f t="shared" si="164"/>
        <v>84514.63</v>
      </c>
      <c r="W316" s="364">
        <f t="shared" si="164"/>
        <v>35466.1</v>
      </c>
      <c r="X316" s="364">
        <f t="shared" si="164"/>
        <v>20636.64</v>
      </c>
      <c r="Y316" s="364">
        <f t="shared" si="164"/>
        <v>28411.89</v>
      </c>
      <c r="Z316" s="1190">
        <f t="shared" si="164"/>
        <v>0</v>
      </c>
      <c r="AA316" s="357">
        <f t="shared" si="164"/>
        <v>0</v>
      </c>
      <c r="AB316" s="764"/>
      <c r="AC316" s="764"/>
    </row>
    <row r="317" spans="1:29" s="2" customFormat="1" ht="15" customHeight="1" thickBot="1" x14ac:dyDescent="0.3">
      <c r="A317" s="2091"/>
      <c r="B317" s="83" t="s">
        <v>2</v>
      </c>
      <c r="C317" s="228">
        <v>963</v>
      </c>
      <c r="D317" s="85" t="s">
        <v>31</v>
      </c>
      <c r="E317" s="86" t="s">
        <v>32</v>
      </c>
      <c r="F317" s="152" t="s">
        <v>396</v>
      </c>
      <c r="G317" s="1757" t="s">
        <v>298</v>
      </c>
      <c r="H317" s="1646">
        <v>241</v>
      </c>
      <c r="I317" s="1205">
        <f t="shared" ref="I317:I325" si="165">J317+N317+R317+V317</f>
        <v>198000</v>
      </c>
      <c r="J317" s="1205">
        <f>K317+L317+M317</f>
        <v>49500</v>
      </c>
      <c r="K317" s="235">
        <v>16500</v>
      </c>
      <c r="L317" s="129">
        <v>16500</v>
      </c>
      <c r="M317" s="306">
        <v>16500</v>
      </c>
      <c r="N317" s="1205">
        <f>O317+P317+Q317</f>
        <v>49500</v>
      </c>
      <c r="O317" s="129">
        <v>16500</v>
      </c>
      <c r="P317" s="129">
        <v>16500</v>
      </c>
      <c r="Q317" s="306">
        <v>16500</v>
      </c>
      <c r="R317" s="1216">
        <f>S317+T317+U317</f>
        <v>45237</v>
      </c>
      <c r="S317" s="235">
        <v>16500</v>
      </c>
      <c r="T317" s="129">
        <v>16500</v>
      </c>
      <c r="U317" s="306">
        <v>12237</v>
      </c>
      <c r="V317" s="1205">
        <f>W317+X317+Y317</f>
        <v>53763</v>
      </c>
      <c r="W317" s="235">
        <v>16500</v>
      </c>
      <c r="X317" s="129">
        <v>16500</v>
      </c>
      <c r="Y317" s="306">
        <v>20763</v>
      </c>
      <c r="Z317" s="1061"/>
      <c r="AA317" s="1062"/>
      <c r="AB317" s="764"/>
      <c r="AC317" s="764"/>
    </row>
    <row r="318" spans="1:29" ht="15" customHeight="1" x14ac:dyDescent="0.25">
      <c r="A318" s="2091"/>
      <c r="B318" s="48" t="s">
        <v>6</v>
      </c>
      <c r="C318" s="307">
        <v>963</v>
      </c>
      <c r="D318" s="89" t="s">
        <v>31</v>
      </c>
      <c r="E318" s="90" t="s">
        <v>32</v>
      </c>
      <c r="F318" s="152" t="s">
        <v>396</v>
      </c>
      <c r="G318" s="1769" t="s">
        <v>299</v>
      </c>
      <c r="H318" s="1645">
        <v>241</v>
      </c>
      <c r="I318" s="366">
        <f t="shared" si="165"/>
        <v>0</v>
      </c>
      <c r="J318" s="1340"/>
      <c r="K318" s="1543"/>
      <c r="L318" s="1544"/>
      <c r="M318" s="1545"/>
      <c r="N318" s="1340"/>
      <c r="O318" s="1544"/>
      <c r="P318" s="1544"/>
      <c r="Q318" s="1544"/>
      <c r="R318" s="1345">
        <f>S318+T318+U318</f>
        <v>0</v>
      </c>
      <c r="S318" s="1543"/>
      <c r="T318" s="1544"/>
      <c r="U318" s="1543"/>
      <c r="V318" s="1353"/>
      <c r="W318" s="1546"/>
      <c r="X318" s="1544"/>
      <c r="Y318" s="1544"/>
      <c r="Z318" s="1422"/>
      <c r="AA318" s="1423"/>
      <c r="AB318" s="764"/>
      <c r="AC318" s="764"/>
    </row>
    <row r="319" spans="1:29" ht="15" customHeight="1" thickBot="1" x14ac:dyDescent="0.3">
      <c r="A319" s="2091"/>
      <c r="B319" s="49" t="s">
        <v>7</v>
      </c>
      <c r="C319" s="229">
        <v>963</v>
      </c>
      <c r="D319" s="173" t="s">
        <v>31</v>
      </c>
      <c r="E319" s="150" t="s">
        <v>32</v>
      </c>
      <c r="F319" s="720" t="s">
        <v>396</v>
      </c>
      <c r="G319" s="1763" t="s">
        <v>300</v>
      </c>
      <c r="H319" s="1647">
        <v>241</v>
      </c>
      <c r="I319" s="1530">
        <f t="shared" si="165"/>
        <v>59796</v>
      </c>
      <c r="J319" s="1530">
        <f>K319+L319+M319</f>
        <v>14949</v>
      </c>
      <c r="K319" s="1207">
        <v>4983</v>
      </c>
      <c r="L319" s="1208">
        <v>4983</v>
      </c>
      <c r="M319" s="1209">
        <v>4983</v>
      </c>
      <c r="N319" s="1530">
        <f>O319+P319+Q319</f>
        <v>14949</v>
      </c>
      <c r="O319" s="1208">
        <v>4983</v>
      </c>
      <c r="P319" s="1208">
        <v>4983</v>
      </c>
      <c r="Q319" s="1209">
        <v>4983</v>
      </c>
      <c r="R319" s="1927">
        <f>S319+T319+U319</f>
        <v>15661</v>
      </c>
      <c r="S319" s="1207">
        <v>4983</v>
      </c>
      <c r="T319" s="1208">
        <v>6983</v>
      </c>
      <c r="U319" s="1209">
        <v>3695</v>
      </c>
      <c r="V319" s="1530">
        <f>W319+X319+Y319</f>
        <v>14237</v>
      </c>
      <c r="W319" s="1207">
        <v>2680</v>
      </c>
      <c r="X319" s="1208">
        <v>3908.11</v>
      </c>
      <c r="Y319" s="1209">
        <v>7648.89</v>
      </c>
      <c r="Z319" s="1057"/>
      <c r="AA319" s="1058"/>
      <c r="AB319" s="764"/>
      <c r="AC319" s="764"/>
    </row>
    <row r="320" spans="1:29" ht="15" customHeight="1" thickBot="1" x14ac:dyDescent="0.3">
      <c r="A320" s="2091"/>
      <c r="B320" s="1536" t="s">
        <v>8</v>
      </c>
      <c r="C320" s="1537">
        <v>963</v>
      </c>
      <c r="D320" s="849" t="s">
        <v>31</v>
      </c>
      <c r="E320" s="147" t="s">
        <v>32</v>
      </c>
      <c r="F320" s="147" t="s">
        <v>396</v>
      </c>
      <c r="G320" s="1807" t="s">
        <v>301</v>
      </c>
      <c r="H320" s="1697">
        <v>241</v>
      </c>
      <c r="I320" s="99">
        <f t="shared" ref="I320:AA320" si="166">I321+I322+I323+I324</f>
        <v>45000</v>
      </c>
      <c r="J320" s="99">
        <f t="shared" si="166"/>
        <v>4106.2700000000004</v>
      </c>
      <c r="K320" s="1212">
        <f t="shared" si="166"/>
        <v>4106.2700000000004</v>
      </c>
      <c r="L320" s="1212">
        <f t="shared" si="166"/>
        <v>0</v>
      </c>
      <c r="M320" s="1212">
        <f t="shared" si="166"/>
        <v>0</v>
      </c>
      <c r="N320" s="99">
        <f t="shared" si="166"/>
        <v>10480.740000000002</v>
      </c>
      <c r="O320" s="1212">
        <f t="shared" si="166"/>
        <v>3010.98</v>
      </c>
      <c r="P320" s="1212">
        <f t="shared" si="166"/>
        <v>4385.3900000000003</v>
      </c>
      <c r="Q320" s="1212">
        <f t="shared" si="166"/>
        <v>3084.37</v>
      </c>
      <c r="R320" s="236">
        <f t="shared" si="166"/>
        <v>14523.36</v>
      </c>
      <c r="S320" s="1259">
        <f t="shared" si="166"/>
        <v>0</v>
      </c>
      <c r="T320" s="1212">
        <f t="shared" si="166"/>
        <v>14523.36</v>
      </c>
      <c r="U320" s="1261">
        <f t="shared" si="166"/>
        <v>0</v>
      </c>
      <c r="V320" s="99">
        <f t="shared" si="166"/>
        <v>15889.63</v>
      </c>
      <c r="W320" s="1212">
        <f t="shared" si="166"/>
        <v>15889.63</v>
      </c>
      <c r="X320" s="1212">
        <f t="shared" si="166"/>
        <v>0</v>
      </c>
      <c r="Y320" s="1212">
        <f t="shared" si="166"/>
        <v>0</v>
      </c>
      <c r="Z320" s="1424">
        <f t="shared" si="166"/>
        <v>0</v>
      </c>
      <c r="AA320" s="1425">
        <f t="shared" si="166"/>
        <v>0</v>
      </c>
      <c r="AB320" s="764"/>
      <c r="AC320" s="764"/>
    </row>
    <row r="321" spans="1:29" ht="15" customHeight="1" x14ac:dyDescent="0.25">
      <c r="A321" s="2091"/>
      <c r="B321" s="48" t="s">
        <v>10</v>
      </c>
      <c r="C321" s="307">
        <v>963</v>
      </c>
      <c r="D321" s="1024" t="s">
        <v>31</v>
      </c>
      <c r="E321" s="138" t="s">
        <v>32</v>
      </c>
      <c r="F321" s="152" t="s">
        <v>396</v>
      </c>
      <c r="G321" s="1751" t="s">
        <v>302</v>
      </c>
      <c r="H321" s="1611">
        <v>241</v>
      </c>
      <c r="I321" s="366">
        <f t="shared" si="165"/>
        <v>0</v>
      </c>
      <c r="J321" s="366"/>
      <c r="K321" s="406"/>
      <c r="L321" s="1192"/>
      <c r="M321" s="466"/>
      <c r="N321" s="366"/>
      <c r="O321" s="1192"/>
      <c r="P321" s="1192"/>
      <c r="Q321" s="1192"/>
      <c r="R321" s="863"/>
      <c r="S321" s="406"/>
      <c r="T321" s="1192"/>
      <c r="U321" s="406"/>
      <c r="V321" s="1539"/>
      <c r="W321" s="429"/>
      <c r="X321" s="1192"/>
      <c r="Y321" s="1540"/>
      <c r="Z321" s="1057"/>
      <c r="AA321" s="1058"/>
      <c r="AB321" s="764"/>
      <c r="AC321" s="764"/>
    </row>
    <row r="322" spans="1:29" ht="15" customHeight="1" x14ac:dyDescent="0.25">
      <c r="A322" s="2091"/>
      <c r="B322" s="83" t="s">
        <v>11</v>
      </c>
      <c r="C322" s="228">
        <v>963</v>
      </c>
      <c r="D322" s="332" t="s">
        <v>31</v>
      </c>
      <c r="E322" s="152" t="s">
        <v>32</v>
      </c>
      <c r="F322" s="152" t="s">
        <v>396</v>
      </c>
      <c r="G322" s="1752" t="s">
        <v>303</v>
      </c>
      <c r="H322" s="1606">
        <v>241</v>
      </c>
      <c r="I322" s="1205">
        <f t="shared" si="165"/>
        <v>0</v>
      </c>
      <c r="J322" s="1205"/>
      <c r="K322" s="235"/>
      <c r="L322" s="129"/>
      <c r="M322" s="306"/>
      <c r="N322" s="1205"/>
      <c r="O322" s="129"/>
      <c r="P322" s="129"/>
      <c r="Q322" s="129"/>
      <c r="R322" s="1216"/>
      <c r="S322" s="235"/>
      <c r="T322" s="129"/>
      <c r="U322" s="235"/>
      <c r="V322" s="1426"/>
      <c r="W322" s="322"/>
      <c r="X322" s="129"/>
      <c r="Y322" s="387"/>
      <c r="Z322" s="1057"/>
      <c r="AA322" s="1058"/>
      <c r="AB322" s="764"/>
      <c r="AC322" s="764"/>
    </row>
    <row r="323" spans="1:29" ht="15" customHeight="1" x14ac:dyDescent="0.25">
      <c r="A323" s="2091"/>
      <c r="B323" s="83" t="s">
        <v>278</v>
      </c>
      <c r="C323" s="228">
        <v>963</v>
      </c>
      <c r="D323" s="332" t="s">
        <v>31</v>
      </c>
      <c r="E323" s="152" t="s">
        <v>32</v>
      </c>
      <c r="F323" s="152" t="s">
        <v>396</v>
      </c>
      <c r="G323" s="1752" t="s">
        <v>304</v>
      </c>
      <c r="H323" s="1606">
        <v>241</v>
      </c>
      <c r="I323" s="1205">
        <f t="shared" si="165"/>
        <v>0</v>
      </c>
      <c r="J323" s="1205"/>
      <c r="K323" s="235"/>
      <c r="L323" s="129"/>
      <c r="M323" s="306"/>
      <c r="N323" s="1205"/>
      <c r="O323" s="129"/>
      <c r="P323" s="129"/>
      <c r="Q323" s="129"/>
      <c r="R323" s="1216"/>
      <c r="S323" s="235"/>
      <c r="T323" s="129"/>
      <c r="U323" s="235"/>
      <c r="V323" s="1426"/>
      <c r="W323" s="322"/>
      <c r="X323" s="129"/>
      <c r="Y323" s="387"/>
      <c r="Z323" s="1057"/>
      <c r="AA323" s="1058"/>
      <c r="AB323" s="764"/>
      <c r="AC323" s="764"/>
    </row>
    <row r="324" spans="1:29" ht="15" customHeight="1" x14ac:dyDescent="0.25">
      <c r="A324" s="2091"/>
      <c r="B324" s="83" t="s">
        <v>279</v>
      </c>
      <c r="C324" s="228">
        <v>963</v>
      </c>
      <c r="D324" s="332" t="s">
        <v>31</v>
      </c>
      <c r="E324" s="152" t="s">
        <v>32</v>
      </c>
      <c r="F324" s="152" t="s">
        <v>396</v>
      </c>
      <c r="G324" s="1752" t="s">
        <v>305</v>
      </c>
      <c r="H324" s="1606">
        <v>241</v>
      </c>
      <c r="I324" s="1205">
        <f t="shared" si="165"/>
        <v>45000</v>
      </c>
      <c r="J324" s="1205">
        <f>K324+L324+M324</f>
        <v>4106.2700000000004</v>
      </c>
      <c r="K324" s="235">
        <v>4106.2700000000004</v>
      </c>
      <c r="L324" s="129"/>
      <c r="M324" s="306">
        <v>0</v>
      </c>
      <c r="N324" s="1205">
        <f>O324+P324+Q324</f>
        <v>10480.740000000002</v>
      </c>
      <c r="O324" s="129">
        <v>3010.98</v>
      </c>
      <c r="P324" s="129">
        <v>4385.3900000000003</v>
      </c>
      <c r="Q324" s="306">
        <v>3084.37</v>
      </c>
      <c r="R324" s="1216">
        <f>S324+T324+U324</f>
        <v>14523.36</v>
      </c>
      <c r="S324" s="235">
        <v>0</v>
      </c>
      <c r="T324" s="129">
        <v>14523.36</v>
      </c>
      <c r="U324" s="306">
        <v>0</v>
      </c>
      <c r="V324" s="1205">
        <f>W324+X324+Y324</f>
        <v>15889.63</v>
      </c>
      <c r="W324" s="235">
        <v>15889.63</v>
      </c>
      <c r="X324" s="129">
        <v>0</v>
      </c>
      <c r="Y324" s="306"/>
      <c r="Z324" s="1057"/>
      <c r="AA324" s="1058"/>
      <c r="AB324" s="764"/>
      <c r="AC324" s="764"/>
    </row>
    <row r="325" spans="1:29" ht="15" customHeight="1" thickBot="1" x14ac:dyDescent="0.3">
      <c r="A325" s="2091"/>
      <c r="B325" s="200" t="s">
        <v>13</v>
      </c>
      <c r="C325" s="1533">
        <v>963</v>
      </c>
      <c r="D325" s="1534" t="s">
        <v>31</v>
      </c>
      <c r="E325" s="1535" t="s">
        <v>32</v>
      </c>
      <c r="F325" s="152" t="s">
        <v>396</v>
      </c>
      <c r="G325" s="1806" t="s">
        <v>306</v>
      </c>
      <c r="H325" s="1696">
        <v>241</v>
      </c>
      <c r="I325" s="1406">
        <f t="shared" si="165"/>
        <v>0</v>
      </c>
      <c r="J325" s="1406"/>
      <c r="K325" s="1245"/>
      <c r="L325" s="389"/>
      <c r="M325" s="1247"/>
      <c r="N325" s="1406"/>
      <c r="O325" s="389"/>
      <c r="P325" s="389"/>
      <c r="Q325" s="389"/>
      <c r="R325" s="1407"/>
      <c r="S325" s="1245"/>
      <c r="T325" s="389"/>
      <c r="U325" s="1245"/>
      <c r="V325" s="1541"/>
      <c r="W325" s="1248"/>
      <c r="X325" s="389"/>
      <c r="Y325" s="1542"/>
      <c r="Z325" s="1057"/>
      <c r="AA325" s="1058"/>
      <c r="AB325" s="764"/>
      <c r="AC325" s="764"/>
    </row>
    <row r="326" spans="1:29" ht="15.75" customHeight="1" thickBot="1" x14ac:dyDescent="0.3">
      <c r="A326" s="2091"/>
      <c r="B326" s="1536" t="s">
        <v>14</v>
      </c>
      <c r="C326" s="145">
        <v>963</v>
      </c>
      <c r="D326" s="849" t="s">
        <v>31</v>
      </c>
      <c r="E326" s="147" t="s">
        <v>32</v>
      </c>
      <c r="F326" s="147" t="s">
        <v>396</v>
      </c>
      <c r="G326" s="1807" t="s">
        <v>307</v>
      </c>
      <c r="H326" s="1697">
        <v>241</v>
      </c>
      <c r="I326" s="99">
        <f t="shared" ref="I326:AA326" si="167">I327+I328</f>
        <v>2500</v>
      </c>
      <c r="J326" s="320">
        <f t="shared" si="167"/>
        <v>630</v>
      </c>
      <c r="K326" s="1212">
        <f t="shared" si="167"/>
        <v>630</v>
      </c>
      <c r="L326" s="1212">
        <f t="shared" si="167"/>
        <v>0</v>
      </c>
      <c r="M326" s="1212">
        <f t="shared" si="167"/>
        <v>0</v>
      </c>
      <c r="N326" s="99">
        <f t="shared" si="167"/>
        <v>620</v>
      </c>
      <c r="O326" s="1212">
        <f t="shared" si="167"/>
        <v>0</v>
      </c>
      <c r="P326" s="1212">
        <f t="shared" si="167"/>
        <v>0</v>
      </c>
      <c r="Q326" s="1212">
        <f t="shared" si="167"/>
        <v>620</v>
      </c>
      <c r="R326" s="236">
        <f t="shared" si="167"/>
        <v>625</v>
      </c>
      <c r="S326" s="1259">
        <f t="shared" si="167"/>
        <v>0</v>
      </c>
      <c r="T326" s="1212">
        <f t="shared" si="167"/>
        <v>625</v>
      </c>
      <c r="U326" s="1261">
        <f t="shared" si="167"/>
        <v>0</v>
      </c>
      <c r="V326" s="99">
        <f t="shared" si="167"/>
        <v>625</v>
      </c>
      <c r="W326" s="1212">
        <f t="shared" si="167"/>
        <v>396.47</v>
      </c>
      <c r="X326" s="1212">
        <f t="shared" si="167"/>
        <v>228.53</v>
      </c>
      <c r="Y326" s="1212">
        <f t="shared" si="167"/>
        <v>0</v>
      </c>
      <c r="Z326" s="1420">
        <f t="shared" si="167"/>
        <v>0</v>
      </c>
      <c r="AA326" s="1273">
        <f t="shared" si="167"/>
        <v>0</v>
      </c>
      <c r="AB326" s="764"/>
      <c r="AC326" s="764"/>
    </row>
    <row r="327" spans="1:29" ht="15.75" customHeight="1" x14ac:dyDescent="0.25">
      <c r="A327" s="2091"/>
      <c r="B327" s="48" t="s">
        <v>15</v>
      </c>
      <c r="C327" s="148">
        <v>963</v>
      </c>
      <c r="D327" s="1024" t="s">
        <v>31</v>
      </c>
      <c r="E327" s="138" t="s">
        <v>32</v>
      </c>
      <c r="F327" s="152" t="s">
        <v>396</v>
      </c>
      <c r="G327" s="1751" t="s">
        <v>308</v>
      </c>
      <c r="H327" s="1611">
        <v>241</v>
      </c>
      <c r="I327" s="366">
        <f>J327+N327+R327+V327</f>
        <v>0</v>
      </c>
      <c r="J327" s="366">
        <f>K327+L327+M327</f>
        <v>0</v>
      </c>
      <c r="K327" s="406"/>
      <c r="L327" s="1192"/>
      <c r="M327" s="466"/>
      <c r="N327" s="366">
        <f>O327+P327+Q327</f>
        <v>0</v>
      </c>
      <c r="O327" s="1192">
        <v>0</v>
      </c>
      <c r="P327" s="1192">
        <v>0</v>
      </c>
      <c r="Q327" s="1192">
        <v>0</v>
      </c>
      <c r="R327" s="863">
        <f>S327+T327+U327</f>
        <v>0</v>
      </c>
      <c r="S327" s="406">
        <v>0</v>
      </c>
      <c r="T327" s="1192">
        <v>0</v>
      </c>
      <c r="U327" s="406">
        <v>0</v>
      </c>
      <c r="V327" s="366">
        <f>W327+X327+Y327</f>
        <v>0</v>
      </c>
      <c r="W327" s="429"/>
      <c r="X327" s="1192">
        <v>0</v>
      </c>
      <c r="Y327" s="1192"/>
      <c r="Z327" s="1057"/>
      <c r="AA327" s="1058"/>
      <c r="AB327" s="764"/>
      <c r="AC327" s="764"/>
    </row>
    <row r="328" spans="1:29" ht="17.25" customHeight="1" thickBot="1" x14ac:dyDescent="0.3">
      <c r="A328" s="2092"/>
      <c r="B328" s="49" t="s">
        <v>17</v>
      </c>
      <c r="C328" s="139">
        <v>963</v>
      </c>
      <c r="D328" s="768" t="s">
        <v>31</v>
      </c>
      <c r="E328" s="720" t="s">
        <v>32</v>
      </c>
      <c r="F328" s="720" t="s">
        <v>396</v>
      </c>
      <c r="G328" s="1753" t="s">
        <v>309</v>
      </c>
      <c r="H328" s="1607">
        <v>241</v>
      </c>
      <c r="I328" s="1530">
        <f>J328+N328+R328+V328</f>
        <v>2500</v>
      </c>
      <c r="J328" s="627">
        <f>K328+L328+M328</f>
        <v>630</v>
      </c>
      <c r="K328" s="593">
        <v>630</v>
      </c>
      <c r="L328" s="441"/>
      <c r="M328" s="767">
        <v>0</v>
      </c>
      <c r="N328" s="627">
        <f>O328+P328+Q328</f>
        <v>620</v>
      </c>
      <c r="O328" s="635"/>
      <c r="P328" s="441"/>
      <c r="Q328" s="767">
        <v>620</v>
      </c>
      <c r="R328" s="627">
        <f>S328+T328+U328</f>
        <v>625</v>
      </c>
      <c r="S328" s="593">
        <v>0</v>
      </c>
      <c r="T328" s="441">
        <v>625</v>
      </c>
      <c r="U328" s="767">
        <v>0</v>
      </c>
      <c r="V328" s="627">
        <f>W328+X328+Y328</f>
        <v>625</v>
      </c>
      <c r="W328" s="593">
        <v>396.47</v>
      </c>
      <c r="X328" s="441">
        <v>228.53</v>
      </c>
      <c r="Y328" s="767">
        <v>0</v>
      </c>
      <c r="Z328" s="1059"/>
      <c r="AA328" s="1060"/>
      <c r="AB328" s="764"/>
      <c r="AC328" s="764"/>
    </row>
    <row r="329" spans="1:29" ht="4.5" customHeight="1" thickBot="1" x14ac:dyDescent="0.3">
      <c r="A329" s="142"/>
      <c r="B329" s="142"/>
      <c r="C329" s="759"/>
      <c r="D329" s="632"/>
      <c r="E329" s="143"/>
      <c r="F329" s="633"/>
      <c r="G329" s="1808"/>
      <c r="H329" s="634"/>
      <c r="I329" s="402"/>
      <c r="J329" s="567"/>
      <c r="K329" s="402"/>
      <c r="L329" s="402"/>
      <c r="M329" s="402"/>
      <c r="N329" s="567"/>
      <c r="O329" s="371"/>
      <c r="P329" s="371"/>
      <c r="Q329" s="402"/>
      <c r="R329" s="866"/>
      <c r="S329" s="909"/>
      <c r="T329" s="402"/>
      <c r="U329" s="403"/>
      <c r="V329" s="646"/>
      <c r="W329" s="402"/>
      <c r="X329" s="403"/>
      <c r="Y329" s="402"/>
      <c r="Z329" s="990"/>
      <c r="AA329" s="991"/>
      <c r="AB329" s="764"/>
      <c r="AC329" s="764"/>
    </row>
    <row r="330" spans="1:29" ht="16.5" customHeight="1" thickBot="1" x14ac:dyDescent="0.3">
      <c r="A330" s="1468">
        <v>1000</v>
      </c>
      <c r="B330" s="1435" t="s">
        <v>369</v>
      </c>
      <c r="C330" s="1436">
        <v>963</v>
      </c>
      <c r="D330" s="1931">
        <v>10</v>
      </c>
      <c r="E330" s="512" t="s">
        <v>24</v>
      </c>
      <c r="F330" s="1438" t="s">
        <v>380</v>
      </c>
      <c r="G330" s="1809" t="s">
        <v>28</v>
      </c>
      <c r="H330" s="889" t="s">
        <v>28</v>
      </c>
      <c r="I330" s="1822">
        <f>I331+I337</f>
        <v>32819.360000000001</v>
      </c>
      <c r="J330" s="1822">
        <f t="shared" ref="J330:Y330" si="168">J331+J337</f>
        <v>11540.68</v>
      </c>
      <c r="K330" s="1822">
        <f t="shared" si="168"/>
        <v>4732.42</v>
      </c>
      <c r="L330" s="1822">
        <f t="shared" si="168"/>
        <v>5055.18</v>
      </c>
      <c r="M330" s="1822">
        <f t="shared" si="168"/>
        <v>1753.08</v>
      </c>
      <c r="N330" s="1822">
        <f t="shared" si="168"/>
        <v>9328.58</v>
      </c>
      <c r="O330" s="1822">
        <f t="shared" si="168"/>
        <v>4732.42</v>
      </c>
      <c r="P330" s="1822">
        <f t="shared" si="168"/>
        <v>3242.75</v>
      </c>
      <c r="Q330" s="1822">
        <f t="shared" si="168"/>
        <v>1353.4099999999999</v>
      </c>
      <c r="R330" s="1822">
        <f t="shared" si="168"/>
        <v>6294.7699999999995</v>
      </c>
      <c r="S330" s="1822">
        <f t="shared" si="168"/>
        <v>876.54</v>
      </c>
      <c r="T330" s="1822">
        <f t="shared" si="168"/>
        <v>3533.12</v>
      </c>
      <c r="U330" s="1822">
        <f t="shared" si="168"/>
        <v>1885.11</v>
      </c>
      <c r="V330" s="1822">
        <f t="shared" si="168"/>
        <v>5655.33</v>
      </c>
      <c r="W330" s="1822">
        <f t="shared" si="168"/>
        <v>1885.11</v>
      </c>
      <c r="X330" s="1822">
        <f t="shared" si="168"/>
        <v>1885.11</v>
      </c>
      <c r="Y330" s="1822">
        <f t="shared" si="168"/>
        <v>1885.11</v>
      </c>
      <c r="Z330" s="1467"/>
      <c r="AA330" s="1467"/>
      <c r="AB330" s="764"/>
      <c r="AC330" s="764"/>
    </row>
    <row r="331" spans="1:29" ht="122.25" customHeight="1" thickBot="1" x14ac:dyDescent="0.3">
      <c r="A331" s="1470">
        <v>1003</v>
      </c>
      <c r="B331" s="1437" t="s">
        <v>370</v>
      </c>
      <c r="C331" s="1439">
        <v>963</v>
      </c>
      <c r="D331" s="1932">
        <v>10</v>
      </c>
      <c r="E331" s="1911" t="s">
        <v>24</v>
      </c>
      <c r="F331" s="1440" t="s">
        <v>410</v>
      </c>
      <c r="G331" s="1810" t="s">
        <v>28</v>
      </c>
      <c r="H331" s="1698" t="s">
        <v>28</v>
      </c>
      <c r="I331" s="1489">
        <f>J331+N331+R331+V331</f>
        <v>18935.46</v>
      </c>
      <c r="J331" s="1277">
        <f t="shared" ref="J331:Y333" si="169">J332</f>
        <v>5259.24</v>
      </c>
      <c r="K331" s="1277">
        <f t="shared" si="169"/>
        <v>1753.08</v>
      </c>
      <c r="L331" s="1277">
        <f t="shared" si="169"/>
        <v>1753.08</v>
      </c>
      <c r="M331" s="1277">
        <f t="shared" si="169"/>
        <v>1753.08</v>
      </c>
      <c r="N331" s="1277">
        <f t="shared" si="169"/>
        <v>4382.7</v>
      </c>
      <c r="O331" s="1277">
        <f t="shared" si="169"/>
        <v>1753.08</v>
      </c>
      <c r="P331" s="1277">
        <f t="shared" si="169"/>
        <v>1753.08</v>
      </c>
      <c r="Q331" s="1277">
        <f t="shared" si="169"/>
        <v>876.54</v>
      </c>
      <c r="R331" s="1277">
        <f t="shared" si="169"/>
        <v>3638.1899999999996</v>
      </c>
      <c r="S331" s="1277">
        <f t="shared" si="169"/>
        <v>876.54</v>
      </c>
      <c r="T331" s="1277">
        <f t="shared" si="169"/>
        <v>876.54</v>
      </c>
      <c r="U331" s="1277">
        <f t="shared" si="169"/>
        <v>1885.11</v>
      </c>
      <c r="V331" s="1277">
        <f t="shared" si="169"/>
        <v>5655.33</v>
      </c>
      <c r="W331" s="1277">
        <f t="shared" si="169"/>
        <v>1885.11</v>
      </c>
      <c r="X331" s="1277">
        <f t="shared" si="169"/>
        <v>1885.11</v>
      </c>
      <c r="Y331" s="1277">
        <f t="shared" si="169"/>
        <v>1885.11</v>
      </c>
      <c r="Z331" s="1466"/>
      <c r="AA331" s="828"/>
      <c r="AB331" s="764"/>
      <c r="AC331" s="764"/>
    </row>
    <row r="332" spans="1:29" ht="30" customHeight="1" x14ac:dyDescent="0.25">
      <c r="A332" s="2084"/>
      <c r="B332" s="821" t="s">
        <v>374</v>
      </c>
      <c r="C332" s="1442">
        <v>963</v>
      </c>
      <c r="D332" s="1933">
        <v>10</v>
      </c>
      <c r="E332" s="1942" t="s">
        <v>24</v>
      </c>
      <c r="F332" s="1928" t="s">
        <v>410</v>
      </c>
      <c r="G332" s="1811" t="s">
        <v>373</v>
      </c>
      <c r="H332" s="1654" t="s">
        <v>28</v>
      </c>
      <c r="I332" s="1476">
        <f>J332+N332+R332+V332</f>
        <v>18935.46</v>
      </c>
      <c r="J332" s="1224">
        <f t="shared" si="169"/>
        <v>5259.24</v>
      </c>
      <c r="K332" s="622">
        <f t="shared" si="169"/>
        <v>1753.08</v>
      </c>
      <c r="L332" s="622">
        <f t="shared" si="169"/>
        <v>1753.08</v>
      </c>
      <c r="M332" s="622">
        <f t="shared" si="169"/>
        <v>1753.08</v>
      </c>
      <c r="N332" s="1224">
        <f t="shared" si="169"/>
        <v>4382.7</v>
      </c>
      <c r="O332" s="622">
        <f t="shared" si="169"/>
        <v>1753.08</v>
      </c>
      <c r="P332" s="622">
        <f t="shared" si="169"/>
        <v>1753.08</v>
      </c>
      <c r="Q332" s="622">
        <f t="shared" si="169"/>
        <v>876.54</v>
      </c>
      <c r="R332" s="1224">
        <f t="shared" si="169"/>
        <v>3638.1899999999996</v>
      </c>
      <c r="S332" s="622">
        <f t="shared" si="169"/>
        <v>876.54</v>
      </c>
      <c r="T332" s="622">
        <f t="shared" si="169"/>
        <v>876.54</v>
      </c>
      <c r="U332" s="622">
        <f t="shared" si="169"/>
        <v>1885.11</v>
      </c>
      <c r="V332" s="1224">
        <f t="shared" si="169"/>
        <v>5655.33</v>
      </c>
      <c r="W332" s="622">
        <f t="shared" si="169"/>
        <v>1885.11</v>
      </c>
      <c r="X332" s="622">
        <f t="shared" si="169"/>
        <v>1885.11</v>
      </c>
      <c r="Y332" s="622">
        <f t="shared" si="169"/>
        <v>1885.11</v>
      </c>
      <c r="Z332" s="1461"/>
      <c r="AA332" s="1462"/>
      <c r="AB332" s="764"/>
      <c r="AC332" s="764"/>
    </row>
    <row r="333" spans="1:29" ht="16.5" customHeight="1" x14ac:dyDescent="0.25">
      <c r="A333" s="2085"/>
      <c r="B333" s="1026" t="s">
        <v>51</v>
      </c>
      <c r="C333" s="1444">
        <v>963</v>
      </c>
      <c r="D333" s="1934">
        <v>10</v>
      </c>
      <c r="E333" s="1943" t="s">
        <v>24</v>
      </c>
      <c r="F333" s="1929" t="s">
        <v>410</v>
      </c>
      <c r="G333" s="1812" t="s">
        <v>373</v>
      </c>
      <c r="H333" s="1699">
        <v>200</v>
      </c>
      <c r="I333" s="1477">
        <f>J333+N333+R333+V333</f>
        <v>18935.46</v>
      </c>
      <c r="J333" s="1043">
        <f t="shared" si="169"/>
        <v>5259.24</v>
      </c>
      <c r="K333" s="621">
        <f t="shared" si="169"/>
        <v>1753.08</v>
      </c>
      <c r="L333" s="621">
        <f t="shared" si="169"/>
        <v>1753.08</v>
      </c>
      <c r="M333" s="621">
        <f t="shared" si="169"/>
        <v>1753.08</v>
      </c>
      <c r="N333" s="1043">
        <f t="shared" si="169"/>
        <v>4382.7</v>
      </c>
      <c r="O333" s="621">
        <f t="shared" si="169"/>
        <v>1753.08</v>
      </c>
      <c r="P333" s="621">
        <f t="shared" si="169"/>
        <v>1753.08</v>
      </c>
      <c r="Q333" s="621">
        <f t="shared" si="169"/>
        <v>876.54</v>
      </c>
      <c r="R333" s="1043">
        <f t="shared" si="169"/>
        <v>3638.1899999999996</v>
      </c>
      <c r="S333" s="621">
        <f t="shared" si="169"/>
        <v>876.54</v>
      </c>
      <c r="T333" s="621">
        <f t="shared" si="169"/>
        <v>876.54</v>
      </c>
      <c r="U333" s="621">
        <f t="shared" si="169"/>
        <v>1885.11</v>
      </c>
      <c r="V333" s="1043">
        <f t="shared" si="169"/>
        <v>5655.33</v>
      </c>
      <c r="W333" s="621">
        <f t="shared" si="169"/>
        <v>1885.11</v>
      </c>
      <c r="X333" s="621">
        <f t="shared" si="169"/>
        <v>1885.11</v>
      </c>
      <c r="Y333" s="621">
        <f t="shared" si="169"/>
        <v>1885.11</v>
      </c>
      <c r="Z333" s="1448"/>
      <c r="AA333" s="1449"/>
      <c r="AB333" s="764"/>
      <c r="AC333" s="764"/>
    </row>
    <row r="334" spans="1:29" ht="29.25" customHeight="1" x14ac:dyDescent="0.25">
      <c r="A334" s="2085"/>
      <c r="B334" s="1026" t="s">
        <v>338</v>
      </c>
      <c r="C334" s="1444">
        <v>963</v>
      </c>
      <c r="D334" s="1934">
        <v>10</v>
      </c>
      <c r="E334" s="1943" t="s">
        <v>24</v>
      </c>
      <c r="F334" s="1929" t="s">
        <v>410</v>
      </c>
      <c r="G334" s="1812" t="s">
        <v>373</v>
      </c>
      <c r="H334" s="1699">
        <v>240</v>
      </c>
      <c r="I334" s="1477">
        <f>J334+N334+R334+V334</f>
        <v>18935.46</v>
      </c>
      <c r="J334" s="1069">
        <f>K334+L334+M334</f>
        <v>5259.24</v>
      </c>
      <c r="K334" s="621">
        <f>K335</f>
        <v>1753.08</v>
      </c>
      <c r="L334" s="621">
        <f>L335</f>
        <v>1753.08</v>
      </c>
      <c r="M334" s="621">
        <f>M335</f>
        <v>1753.08</v>
      </c>
      <c r="N334" s="1069">
        <f>O334+P334+Q334</f>
        <v>4382.7</v>
      </c>
      <c r="O334" s="621">
        <f>O335</f>
        <v>1753.08</v>
      </c>
      <c r="P334" s="621">
        <f>P335</f>
        <v>1753.08</v>
      </c>
      <c r="Q334" s="621">
        <f>Q335</f>
        <v>876.54</v>
      </c>
      <c r="R334" s="1069">
        <f>S334+T334+U334</f>
        <v>3638.1899999999996</v>
      </c>
      <c r="S334" s="621">
        <f>S335</f>
        <v>876.54</v>
      </c>
      <c r="T334" s="621">
        <f>T335</f>
        <v>876.54</v>
      </c>
      <c r="U334" s="621">
        <f>U335</f>
        <v>1885.11</v>
      </c>
      <c r="V334" s="1069">
        <f>W334+X334+Y334</f>
        <v>5655.33</v>
      </c>
      <c r="W334" s="621">
        <f>W335</f>
        <v>1885.11</v>
      </c>
      <c r="X334" s="621">
        <f>X335</f>
        <v>1885.11</v>
      </c>
      <c r="Y334" s="621">
        <f>Y335</f>
        <v>1885.11</v>
      </c>
      <c r="Z334" s="1448"/>
      <c r="AA334" s="1449"/>
      <c r="AB334" s="764"/>
      <c r="AC334" s="764"/>
    </row>
    <row r="335" spans="1:29" ht="47.25" customHeight="1" thickBot="1" x14ac:dyDescent="0.3">
      <c r="A335" s="2086"/>
      <c r="B335" s="1452" t="s">
        <v>292</v>
      </c>
      <c r="C335" s="1453">
        <v>963</v>
      </c>
      <c r="D335" s="1935">
        <v>10</v>
      </c>
      <c r="E335" s="1944" t="s">
        <v>24</v>
      </c>
      <c r="F335" s="1821" t="s">
        <v>410</v>
      </c>
      <c r="G335" s="1813" t="s">
        <v>373</v>
      </c>
      <c r="H335" s="1700">
        <v>241</v>
      </c>
      <c r="I335" s="1478">
        <f>J335+N335+R335+V335</f>
        <v>18935.46</v>
      </c>
      <c r="J335" s="1069">
        <f>K335+L335+M335</f>
        <v>5259.24</v>
      </c>
      <c r="K335" s="1953">
        <v>1753.08</v>
      </c>
      <c r="L335" s="1868">
        <v>1753.08</v>
      </c>
      <c r="M335" s="1868">
        <v>1753.08</v>
      </c>
      <c r="N335" s="1069">
        <f>O335+P335+Q335</f>
        <v>4382.7</v>
      </c>
      <c r="O335" s="989">
        <v>1753.08</v>
      </c>
      <c r="P335" s="989">
        <v>1753.08</v>
      </c>
      <c r="Q335" s="989">
        <v>876.54</v>
      </c>
      <c r="R335" s="1069">
        <f>S335+T335+U335</f>
        <v>3638.1899999999996</v>
      </c>
      <c r="S335" s="989">
        <v>876.54</v>
      </c>
      <c r="T335" s="989">
        <v>876.54</v>
      </c>
      <c r="U335" s="989">
        <v>1885.11</v>
      </c>
      <c r="V335" s="1069">
        <f>W335+X335+Y335</f>
        <v>5655.33</v>
      </c>
      <c r="W335" s="989">
        <v>1885.11</v>
      </c>
      <c r="X335" s="989">
        <v>1885.11</v>
      </c>
      <c r="Y335" s="989">
        <v>1885.11</v>
      </c>
      <c r="Z335" s="1450"/>
      <c r="AA335" s="1451"/>
      <c r="AB335" s="764"/>
      <c r="AC335" s="764"/>
    </row>
    <row r="336" spans="1:29" ht="4.5" customHeight="1" thickBot="1" x14ac:dyDescent="0.3">
      <c r="A336" s="1446"/>
      <c r="B336" s="1454"/>
      <c r="C336" s="1455"/>
      <c r="D336" s="844"/>
      <c r="E336" s="827"/>
      <c r="F336" s="1457"/>
      <c r="G336" s="1814"/>
      <c r="H336" s="1456"/>
      <c r="I336" s="1073"/>
      <c r="J336" s="1073"/>
      <c r="K336" s="991"/>
      <c r="L336" s="991"/>
      <c r="M336" s="991"/>
      <c r="N336" s="1073"/>
      <c r="O336" s="991"/>
      <c r="P336" s="991"/>
      <c r="Q336" s="991"/>
      <c r="R336" s="1479"/>
      <c r="S336" s="1480"/>
      <c r="T336" s="991"/>
      <c r="U336" s="990"/>
      <c r="V336" s="1481"/>
      <c r="W336" s="991"/>
      <c r="X336" s="990"/>
      <c r="Y336" s="991"/>
      <c r="Z336" s="1458"/>
      <c r="AA336" s="1459"/>
      <c r="AB336" s="764"/>
      <c r="AC336" s="764"/>
    </row>
    <row r="337" spans="1:29" ht="120" customHeight="1" thickBot="1" x14ac:dyDescent="0.3">
      <c r="A337" s="1469">
        <v>1003</v>
      </c>
      <c r="B337" s="1463" t="s">
        <v>371</v>
      </c>
      <c r="C337" s="1464">
        <v>963</v>
      </c>
      <c r="D337" s="1936">
        <v>10</v>
      </c>
      <c r="E337" s="98" t="s">
        <v>24</v>
      </c>
      <c r="F337" s="1465" t="s">
        <v>411</v>
      </c>
      <c r="G337" s="1815" t="s">
        <v>28</v>
      </c>
      <c r="H337" s="1456" t="s">
        <v>28</v>
      </c>
      <c r="I337" s="1489">
        <f>J337+N337+R337+V337</f>
        <v>13883.9</v>
      </c>
      <c r="J337" s="1277">
        <f t="shared" ref="J337:Y339" si="170">J338</f>
        <v>6281.4400000000005</v>
      </c>
      <c r="K337" s="1277">
        <f t="shared" si="170"/>
        <v>2979.34</v>
      </c>
      <c r="L337" s="1277">
        <f t="shared" si="170"/>
        <v>3302.1</v>
      </c>
      <c r="M337" s="1277">
        <f t="shared" si="170"/>
        <v>0</v>
      </c>
      <c r="N337" s="1277">
        <f t="shared" si="170"/>
        <v>4945.88</v>
      </c>
      <c r="O337" s="1277">
        <f t="shared" si="170"/>
        <v>2979.34</v>
      </c>
      <c r="P337" s="1277">
        <f t="shared" si="170"/>
        <v>1489.67</v>
      </c>
      <c r="Q337" s="1277">
        <f t="shared" si="170"/>
        <v>476.87</v>
      </c>
      <c r="R337" s="1277">
        <f t="shared" si="170"/>
        <v>2656.58</v>
      </c>
      <c r="S337" s="1277">
        <f t="shared" si="170"/>
        <v>0</v>
      </c>
      <c r="T337" s="1277">
        <f t="shared" si="170"/>
        <v>2656.58</v>
      </c>
      <c r="U337" s="1277">
        <f t="shared" si="170"/>
        <v>0</v>
      </c>
      <c r="V337" s="1277">
        <f t="shared" si="170"/>
        <v>0</v>
      </c>
      <c r="W337" s="1277">
        <f t="shared" si="170"/>
        <v>0</v>
      </c>
      <c r="X337" s="1277">
        <f t="shared" si="170"/>
        <v>0</v>
      </c>
      <c r="Y337" s="1277">
        <f t="shared" si="170"/>
        <v>0</v>
      </c>
      <c r="Z337" s="1466"/>
      <c r="AA337" s="828"/>
      <c r="AB337" s="764"/>
      <c r="AC337" s="764"/>
    </row>
    <row r="338" spans="1:29" ht="28.5" customHeight="1" x14ac:dyDescent="0.25">
      <c r="A338" s="2087"/>
      <c r="B338" s="821" t="s">
        <v>374</v>
      </c>
      <c r="C338" s="1460">
        <v>963</v>
      </c>
      <c r="D338" s="1933">
        <v>10</v>
      </c>
      <c r="E338" s="1942" t="s">
        <v>24</v>
      </c>
      <c r="F338" s="1443" t="s">
        <v>411</v>
      </c>
      <c r="G338" s="1811" t="s">
        <v>373</v>
      </c>
      <c r="H338" s="1701" t="s">
        <v>28</v>
      </c>
      <c r="I338" s="1476">
        <f>J338+N338+R338+V338</f>
        <v>13883.9</v>
      </c>
      <c r="J338" s="1224">
        <f t="shared" si="170"/>
        <v>6281.4400000000005</v>
      </c>
      <c r="K338" s="622">
        <f t="shared" si="170"/>
        <v>2979.34</v>
      </c>
      <c r="L338" s="622">
        <f t="shared" si="170"/>
        <v>3302.1</v>
      </c>
      <c r="M338" s="622">
        <f t="shared" si="170"/>
        <v>0</v>
      </c>
      <c r="N338" s="1224">
        <f t="shared" si="170"/>
        <v>4945.88</v>
      </c>
      <c r="O338" s="622">
        <f t="shared" si="170"/>
        <v>2979.34</v>
      </c>
      <c r="P338" s="622">
        <f t="shared" si="170"/>
        <v>1489.67</v>
      </c>
      <c r="Q338" s="622">
        <f t="shared" si="170"/>
        <v>476.87</v>
      </c>
      <c r="R338" s="1224">
        <f t="shared" si="170"/>
        <v>2656.58</v>
      </c>
      <c r="S338" s="622">
        <f t="shared" si="170"/>
        <v>0</v>
      </c>
      <c r="T338" s="622">
        <f t="shared" si="170"/>
        <v>2656.58</v>
      </c>
      <c r="U338" s="622">
        <f t="shared" si="170"/>
        <v>0</v>
      </c>
      <c r="V338" s="1224">
        <f t="shared" si="170"/>
        <v>0</v>
      </c>
      <c r="W338" s="622">
        <f t="shared" si="170"/>
        <v>0</v>
      </c>
      <c r="X338" s="622">
        <f t="shared" si="170"/>
        <v>0</v>
      </c>
      <c r="Y338" s="622">
        <f t="shared" si="170"/>
        <v>0</v>
      </c>
      <c r="Z338" s="1461"/>
      <c r="AA338" s="1462"/>
      <c r="AB338" s="764"/>
      <c r="AC338" s="764"/>
    </row>
    <row r="339" spans="1:29" ht="16.5" customHeight="1" x14ac:dyDescent="0.25">
      <c r="A339" s="2085"/>
      <c r="B339" s="1026" t="s">
        <v>51</v>
      </c>
      <c r="C339" s="1444">
        <v>963</v>
      </c>
      <c r="D339" s="1934">
        <v>10</v>
      </c>
      <c r="E339" s="1943" t="s">
        <v>24</v>
      </c>
      <c r="F339" s="1445" t="s">
        <v>411</v>
      </c>
      <c r="G339" s="1812" t="s">
        <v>373</v>
      </c>
      <c r="H339" s="1702">
        <v>200</v>
      </c>
      <c r="I339" s="1477">
        <f>J339+N339+R339+V339</f>
        <v>13883.9</v>
      </c>
      <c r="J339" s="1043">
        <f t="shared" si="170"/>
        <v>6281.4400000000005</v>
      </c>
      <c r="K339" s="621">
        <f t="shared" si="170"/>
        <v>2979.34</v>
      </c>
      <c r="L339" s="621">
        <f t="shared" si="170"/>
        <v>3302.1</v>
      </c>
      <c r="M339" s="621">
        <f t="shared" si="170"/>
        <v>0</v>
      </c>
      <c r="N339" s="1043">
        <f t="shared" si="170"/>
        <v>4945.88</v>
      </c>
      <c r="O339" s="621">
        <f t="shared" si="170"/>
        <v>2979.34</v>
      </c>
      <c r="P339" s="621">
        <f t="shared" si="170"/>
        <v>1489.67</v>
      </c>
      <c r="Q339" s="621">
        <f t="shared" si="170"/>
        <v>476.87</v>
      </c>
      <c r="R339" s="1043">
        <f t="shared" si="170"/>
        <v>2656.58</v>
      </c>
      <c r="S339" s="621">
        <f t="shared" si="170"/>
        <v>0</v>
      </c>
      <c r="T339" s="621">
        <f t="shared" si="170"/>
        <v>2656.58</v>
      </c>
      <c r="U339" s="621">
        <f t="shared" si="170"/>
        <v>0</v>
      </c>
      <c r="V339" s="1043">
        <f t="shared" si="170"/>
        <v>0</v>
      </c>
      <c r="W339" s="621">
        <f t="shared" si="170"/>
        <v>0</v>
      </c>
      <c r="X339" s="621">
        <f t="shared" si="170"/>
        <v>0</v>
      </c>
      <c r="Y339" s="621">
        <f t="shared" si="170"/>
        <v>0</v>
      </c>
      <c r="Z339" s="1448"/>
      <c r="AA339" s="1449"/>
      <c r="AB339" s="764"/>
      <c r="AC339" s="764"/>
    </row>
    <row r="340" spans="1:29" ht="29.25" customHeight="1" x14ac:dyDescent="0.25">
      <c r="A340" s="2085"/>
      <c r="B340" s="1026" t="s">
        <v>338</v>
      </c>
      <c r="C340" s="1444">
        <v>963</v>
      </c>
      <c r="D340" s="1934">
        <v>10</v>
      </c>
      <c r="E340" s="1943" t="s">
        <v>24</v>
      </c>
      <c r="F340" s="1445" t="s">
        <v>411</v>
      </c>
      <c r="G340" s="1812" t="s">
        <v>373</v>
      </c>
      <c r="H340" s="1702">
        <v>240</v>
      </c>
      <c r="I340" s="1477">
        <f>J340+N340+R340+V340</f>
        <v>13883.9</v>
      </c>
      <c r="J340" s="1069">
        <f>K340+L340+M340</f>
        <v>6281.4400000000005</v>
      </c>
      <c r="K340" s="621">
        <f>K341</f>
        <v>2979.34</v>
      </c>
      <c r="L340" s="621">
        <f>L341</f>
        <v>3302.1</v>
      </c>
      <c r="M340" s="621">
        <f>M341</f>
        <v>0</v>
      </c>
      <c r="N340" s="1069">
        <f>O340+P340+Q340</f>
        <v>4945.88</v>
      </c>
      <c r="O340" s="621">
        <f>O341</f>
        <v>2979.34</v>
      </c>
      <c r="P340" s="621">
        <f>P341</f>
        <v>1489.67</v>
      </c>
      <c r="Q340" s="621">
        <f>Q341</f>
        <v>476.87</v>
      </c>
      <c r="R340" s="1069">
        <f>S340+T340+U340</f>
        <v>2656.58</v>
      </c>
      <c r="S340" s="621">
        <f>S341</f>
        <v>0</v>
      </c>
      <c r="T340" s="621">
        <f>T341</f>
        <v>2656.58</v>
      </c>
      <c r="U340" s="621">
        <f>U341</f>
        <v>0</v>
      </c>
      <c r="V340" s="1069">
        <f>W340+X340+Y340</f>
        <v>0</v>
      </c>
      <c r="W340" s="621">
        <f>W341</f>
        <v>0</v>
      </c>
      <c r="X340" s="621">
        <f>X341</f>
        <v>0</v>
      </c>
      <c r="Y340" s="621">
        <f>Y341</f>
        <v>0</v>
      </c>
      <c r="Z340" s="1448"/>
      <c r="AA340" s="1449"/>
      <c r="AB340" s="764"/>
      <c r="AC340" s="764"/>
    </row>
    <row r="341" spans="1:29" ht="42.75" customHeight="1" thickBot="1" x14ac:dyDescent="0.3">
      <c r="A341" s="2086"/>
      <c r="B341" s="815" t="s">
        <v>292</v>
      </c>
      <c r="C341" s="1441">
        <v>963</v>
      </c>
      <c r="D341" s="1937">
        <v>10</v>
      </c>
      <c r="E341" s="1945" t="s">
        <v>24</v>
      </c>
      <c r="F341" s="1445" t="s">
        <v>411</v>
      </c>
      <c r="G341" s="1816" t="s">
        <v>373</v>
      </c>
      <c r="H341" s="1703">
        <v>241</v>
      </c>
      <c r="I341" s="1500">
        <f>J341+N341+R341+V341</f>
        <v>13883.9</v>
      </c>
      <c r="J341" s="1069">
        <f>K341+L341+M341</f>
        <v>6281.4400000000005</v>
      </c>
      <c r="K341" s="1953">
        <v>2979.34</v>
      </c>
      <c r="L341" s="1868">
        <v>3302.1</v>
      </c>
      <c r="M341" s="1868">
        <v>0</v>
      </c>
      <c r="N341" s="1069">
        <f>O341+P341+Q341</f>
        <v>4945.88</v>
      </c>
      <c r="O341" s="989">
        <v>2979.34</v>
      </c>
      <c r="P341" s="989">
        <v>1489.67</v>
      </c>
      <c r="Q341" s="989">
        <v>476.87</v>
      </c>
      <c r="R341" s="1069">
        <f>S341+T341+U341</f>
        <v>2656.58</v>
      </c>
      <c r="S341" s="989"/>
      <c r="T341" s="989">
        <v>2656.58</v>
      </c>
      <c r="U341" s="989">
        <v>0</v>
      </c>
      <c r="V341" s="1069">
        <f>W341+X341+Y341</f>
        <v>0</v>
      </c>
      <c r="W341" s="989">
        <v>0</v>
      </c>
      <c r="X341" s="989">
        <v>0</v>
      </c>
      <c r="Y341" s="989">
        <v>0</v>
      </c>
      <c r="Z341" s="1450"/>
      <c r="AA341" s="1451"/>
      <c r="AB341" s="764"/>
      <c r="AC341" s="764"/>
    </row>
    <row r="342" spans="1:29" ht="3" customHeight="1" thickBot="1" x14ac:dyDescent="0.3">
      <c r="A342" s="1446"/>
      <c r="B342" s="142"/>
      <c r="C342" s="759"/>
      <c r="D342" s="1938"/>
      <c r="E342" s="143"/>
      <c r="F342" s="1930"/>
      <c r="G342" s="1817"/>
      <c r="H342" s="122"/>
      <c r="I342" s="1482"/>
      <c r="J342" s="1319"/>
      <c r="K342" s="1482"/>
      <c r="L342" s="1482"/>
      <c r="M342" s="1482"/>
      <c r="N342" s="1319"/>
      <c r="O342" s="1482"/>
      <c r="P342" s="1482"/>
      <c r="Q342" s="1482"/>
      <c r="R342" s="1321"/>
      <c r="S342" s="1483"/>
      <c r="T342" s="1482"/>
      <c r="U342" s="1484"/>
      <c r="V342" s="1324"/>
      <c r="W342" s="1482"/>
      <c r="X342" s="1484"/>
      <c r="Y342" s="1482"/>
      <c r="Z342" s="990"/>
      <c r="AA342" s="991"/>
      <c r="AB342" s="764"/>
      <c r="AC342" s="764"/>
    </row>
    <row r="343" spans="1:29" s="1" customFormat="1" ht="16.5" customHeight="1" thickBot="1" x14ac:dyDescent="0.3">
      <c r="A343" s="614" t="s">
        <v>109</v>
      </c>
      <c r="B343" s="615" t="s">
        <v>110</v>
      </c>
      <c r="C343" s="565" t="s">
        <v>107</v>
      </c>
      <c r="D343" s="565" t="s">
        <v>113</v>
      </c>
      <c r="E343" s="570" t="s">
        <v>25</v>
      </c>
      <c r="F343" s="847" t="s">
        <v>380</v>
      </c>
      <c r="G343" s="1766" t="s">
        <v>28</v>
      </c>
      <c r="H343" s="1638" t="s">
        <v>28</v>
      </c>
      <c r="I343" s="1856">
        <f>I345</f>
        <v>32600</v>
      </c>
      <c r="J343" s="480">
        <f t="shared" ref="J343:AA343" si="171">J345</f>
        <v>32600</v>
      </c>
      <c r="K343" s="480">
        <f t="shared" si="171"/>
        <v>10484.26</v>
      </c>
      <c r="L343" s="480">
        <f t="shared" si="171"/>
        <v>22115.74</v>
      </c>
      <c r="M343" s="480">
        <f t="shared" si="171"/>
        <v>0</v>
      </c>
      <c r="N343" s="480">
        <f t="shared" si="171"/>
        <v>0</v>
      </c>
      <c r="O343" s="1284">
        <f t="shared" si="171"/>
        <v>0</v>
      </c>
      <c r="P343" s="1284">
        <f t="shared" si="171"/>
        <v>0</v>
      </c>
      <c r="Q343" s="480">
        <f t="shared" si="171"/>
        <v>0</v>
      </c>
      <c r="R343" s="612">
        <f t="shared" si="171"/>
        <v>0</v>
      </c>
      <c r="S343" s="612">
        <f t="shared" si="171"/>
        <v>0</v>
      </c>
      <c r="T343" s="480">
        <f t="shared" si="171"/>
        <v>0</v>
      </c>
      <c r="U343" s="1447">
        <f t="shared" si="171"/>
        <v>0</v>
      </c>
      <c r="V343" s="1447">
        <f t="shared" si="171"/>
        <v>0</v>
      </c>
      <c r="W343" s="480">
        <f t="shared" si="171"/>
        <v>0</v>
      </c>
      <c r="X343" s="480">
        <f t="shared" si="171"/>
        <v>0</v>
      </c>
      <c r="Y343" s="480">
        <f t="shared" si="171"/>
        <v>0</v>
      </c>
      <c r="Z343" s="1447">
        <f t="shared" si="171"/>
        <v>0</v>
      </c>
      <c r="AA343" s="480">
        <f t="shared" si="171"/>
        <v>0</v>
      </c>
      <c r="AB343" s="764"/>
      <c r="AC343" s="764"/>
    </row>
    <row r="344" spans="1:29" s="1" customFormat="1" ht="28.5" customHeight="1" thickBot="1" x14ac:dyDescent="0.3">
      <c r="A344" s="508" t="s">
        <v>203</v>
      </c>
      <c r="B344" s="509" t="s">
        <v>266</v>
      </c>
      <c r="C344" s="510" t="s">
        <v>107</v>
      </c>
      <c r="D344" s="1939" t="s">
        <v>113</v>
      </c>
      <c r="E344" s="512" t="s">
        <v>36</v>
      </c>
      <c r="F344" s="1096" t="s">
        <v>380</v>
      </c>
      <c r="G344" s="1775" t="s">
        <v>28</v>
      </c>
      <c r="H344" s="140" t="s">
        <v>28</v>
      </c>
      <c r="I344" s="1234">
        <f t="shared" ref="I344:V344" si="172">I343</f>
        <v>32600</v>
      </c>
      <c r="J344" s="1234">
        <f t="shared" si="172"/>
        <v>32600</v>
      </c>
      <c r="K344" s="1234">
        <f t="shared" si="172"/>
        <v>10484.26</v>
      </c>
      <c r="L344" s="1393">
        <f t="shared" si="172"/>
        <v>22115.74</v>
      </c>
      <c r="M344" s="1234">
        <f t="shared" si="172"/>
        <v>0</v>
      </c>
      <c r="N344" s="1234">
        <f t="shared" si="172"/>
        <v>0</v>
      </c>
      <c r="O344" s="1234">
        <f t="shared" si="172"/>
        <v>0</v>
      </c>
      <c r="P344" s="1234">
        <f t="shared" si="172"/>
        <v>0</v>
      </c>
      <c r="Q344" s="1234">
        <f t="shared" si="172"/>
        <v>0</v>
      </c>
      <c r="R344" s="1394">
        <f t="shared" si="172"/>
        <v>0</v>
      </c>
      <c r="S344" s="1394">
        <f t="shared" si="172"/>
        <v>0</v>
      </c>
      <c r="T344" s="1393">
        <f t="shared" si="172"/>
        <v>0</v>
      </c>
      <c r="U344" s="1395">
        <f t="shared" si="172"/>
        <v>0</v>
      </c>
      <c r="V344" s="1395">
        <f t="shared" si="172"/>
        <v>0</v>
      </c>
      <c r="W344" s="1234">
        <f>W343</f>
        <v>0</v>
      </c>
      <c r="X344" s="1234">
        <f>X343</f>
        <v>0</v>
      </c>
      <c r="Y344" s="1234">
        <f>Y343</f>
        <v>0</v>
      </c>
      <c r="Z344" s="1395">
        <f>Z343</f>
        <v>0</v>
      </c>
      <c r="AA344" s="1234">
        <f>AA343</f>
        <v>0</v>
      </c>
      <c r="AB344" s="764"/>
      <c r="AC344" s="764"/>
    </row>
    <row r="345" spans="1:29" s="2" customFormat="1" ht="27.75" customHeight="1" x14ac:dyDescent="0.25">
      <c r="A345" s="2097"/>
      <c r="B345" s="506" t="s">
        <v>267</v>
      </c>
      <c r="C345" s="116" t="s">
        <v>107</v>
      </c>
      <c r="D345" s="1940" t="s">
        <v>113</v>
      </c>
      <c r="E345" s="78" t="s">
        <v>36</v>
      </c>
      <c r="F345" s="159" t="s">
        <v>397</v>
      </c>
      <c r="G345" s="1756" t="s">
        <v>28</v>
      </c>
      <c r="H345" s="1690" t="s">
        <v>28</v>
      </c>
      <c r="I345" s="1235">
        <f t="shared" ref="I345:AA345" si="173">I346</f>
        <v>32600</v>
      </c>
      <c r="J345" s="1235">
        <f t="shared" si="173"/>
        <v>32600</v>
      </c>
      <c r="K345" s="385">
        <f t="shared" si="173"/>
        <v>10484.26</v>
      </c>
      <c r="L345" s="471">
        <f t="shared" si="173"/>
        <v>22115.74</v>
      </c>
      <c r="M345" s="385">
        <f t="shared" si="173"/>
        <v>0</v>
      </c>
      <c r="N345" s="1235">
        <f t="shared" si="173"/>
        <v>0</v>
      </c>
      <c r="O345" s="367">
        <f t="shared" si="173"/>
        <v>0</v>
      </c>
      <c r="P345" s="367">
        <f t="shared" si="173"/>
        <v>0</v>
      </c>
      <c r="Q345" s="385">
        <f t="shared" si="173"/>
        <v>0</v>
      </c>
      <c r="R345" s="1427">
        <f t="shared" si="173"/>
        <v>0</v>
      </c>
      <c r="S345" s="478">
        <f t="shared" si="173"/>
        <v>0</v>
      </c>
      <c r="T345" s="471">
        <f t="shared" si="173"/>
        <v>0</v>
      </c>
      <c r="U345" s="477">
        <f t="shared" si="173"/>
        <v>0</v>
      </c>
      <c r="V345" s="1428">
        <f t="shared" si="173"/>
        <v>0</v>
      </c>
      <c r="W345" s="385">
        <f t="shared" si="173"/>
        <v>0</v>
      </c>
      <c r="X345" s="385">
        <f t="shared" si="173"/>
        <v>0</v>
      </c>
      <c r="Y345" s="385">
        <f t="shared" si="173"/>
        <v>0</v>
      </c>
      <c r="Z345" s="1429">
        <f t="shared" si="173"/>
        <v>0</v>
      </c>
      <c r="AA345" s="1236">
        <f t="shared" si="173"/>
        <v>0</v>
      </c>
      <c r="AB345" s="764"/>
      <c r="AC345" s="764"/>
    </row>
    <row r="346" spans="1:29" s="2" customFormat="1" ht="42.75" customHeight="1" x14ac:dyDescent="0.25">
      <c r="A346" s="2098"/>
      <c r="B346" s="492" t="s">
        <v>271</v>
      </c>
      <c r="C346" s="77" t="s">
        <v>107</v>
      </c>
      <c r="D346" s="1940" t="s">
        <v>113</v>
      </c>
      <c r="E346" s="78" t="s">
        <v>36</v>
      </c>
      <c r="F346" s="159" t="s">
        <v>397</v>
      </c>
      <c r="G346" s="1756" t="s">
        <v>221</v>
      </c>
      <c r="H346" s="1684" t="s">
        <v>28</v>
      </c>
      <c r="I346" s="1205">
        <f>I347+I352</f>
        <v>32600</v>
      </c>
      <c r="J346" s="1205">
        <f t="shared" ref="J346:R346" si="174">J347+J352</f>
        <v>32600</v>
      </c>
      <c r="K346" s="104">
        <f t="shared" si="174"/>
        <v>10484.26</v>
      </c>
      <c r="L346" s="104">
        <f t="shared" si="174"/>
        <v>22115.74</v>
      </c>
      <c r="M346" s="104">
        <f t="shared" si="174"/>
        <v>0</v>
      </c>
      <c r="N346" s="1205">
        <f t="shared" si="174"/>
        <v>0</v>
      </c>
      <c r="O346" s="104">
        <f t="shared" si="174"/>
        <v>0</v>
      </c>
      <c r="P346" s="104">
        <f t="shared" si="174"/>
        <v>0</v>
      </c>
      <c r="Q346" s="104">
        <f t="shared" si="174"/>
        <v>0</v>
      </c>
      <c r="R346" s="1205">
        <f t="shared" si="174"/>
        <v>0</v>
      </c>
      <c r="S346" s="104">
        <f t="shared" ref="S346:AA346" si="175">S347+S352</f>
        <v>0</v>
      </c>
      <c r="T346" s="104">
        <f t="shared" si="175"/>
        <v>0</v>
      </c>
      <c r="U346" s="104">
        <f t="shared" si="175"/>
        <v>0</v>
      </c>
      <c r="V346" s="1205">
        <f t="shared" si="175"/>
        <v>0</v>
      </c>
      <c r="W346" s="104">
        <f t="shared" si="175"/>
        <v>0</v>
      </c>
      <c r="X346" s="104">
        <f t="shared" si="175"/>
        <v>0</v>
      </c>
      <c r="Y346" s="104">
        <f t="shared" si="175"/>
        <v>0</v>
      </c>
      <c r="Z346" s="386">
        <f t="shared" si="175"/>
        <v>0</v>
      </c>
      <c r="AA346" s="386">
        <f t="shared" si="175"/>
        <v>0</v>
      </c>
      <c r="AB346" s="764"/>
      <c r="AC346" s="764"/>
    </row>
    <row r="347" spans="1:29" s="2" customFormat="1" ht="14.25" customHeight="1" x14ac:dyDescent="0.25">
      <c r="A347" s="2098"/>
      <c r="B347" s="513" t="s">
        <v>51</v>
      </c>
      <c r="C347" s="514" t="s">
        <v>107</v>
      </c>
      <c r="D347" s="1941" t="s">
        <v>113</v>
      </c>
      <c r="E347" s="90" t="s">
        <v>36</v>
      </c>
      <c r="F347" s="149" t="s">
        <v>397</v>
      </c>
      <c r="G347" s="1769" t="s">
        <v>221</v>
      </c>
      <c r="H347" s="1634" t="s">
        <v>53</v>
      </c>
      <c r="I347" s="1196">
        <f>I348+I351</f>
        <v>32600</v>
      </c>
      <c r="J347" s="1196">
        <f>J348+J351</f>
        <v>32600</v>
      </c>
      <c r="K347" s="129">
        <f>K348+K351</f>
        <v>10484.26</v>
      </c>
      <c r="L347" s="235">
        <f>L348+L351</f>
        <v>22115.74</v>
      </c>
      <c r="M347" s="129">
        <f>M348+M351</f>
        <v>0</v>
      </c>
      <c r="N347" s="1196">
        <f>O347+P347+Q347</f>
        <v>0</v>
      </c>
      <c r="O347" s="129">
        <f t="shared" ref="O347:V347" si="176">O348+O351</f>
        <v>0</v>
      </c>
      <c r="P347" s="129">
        <f t="shared" si="176"/>
        <v>0</v>
      </c>
      <c r="Q347" s="129">
        <f t="shared" si="176"/>
        <v>0</v>
      </c>
      <c r="R347" s="1197">
        <f t="shared" si="176"/>
        <v>0</v>
      </c>
      <c r="S347" s="306">
        <f t="shared" si="176"/>
        <v>0</v>
      </c>
      <c r="T347" s="235">
        <f t="shared" si="176"/>
        <v>0</v>
      </c>
      <c r="U347" s="322">
        <f t="shared" si="176"/>
        <v>0</v>
      </c>
      <c r="V347" s="1198">
        <f t="shared" si="176"/>
        <v>0</v>
      </c>
      <c r="W347" s="129">
        <f>W348+W351</f>
        <v>0</v>
      </c>
      <c r="X347" s="129">
        <f>X348+X351</f>
        <v>0</v>
      </c>
      <c r="Y347" s="129"/>
      <c r="Z347" s="1199">
        <f>Z348+Z351</f>
        <v>0</v>
      </c>
      <c r="AA347" s="1200">
        <f>AA348+AA351</f>
        <v>0</v>
      </c>
      <c r="AB347" s="764"/>
      <c r="AC347" s="764"/>
    </row>
    <row r="348" spans="1:29" s="2" customFormat="1" ht="18" x14ac:dyDescent="0.25">
      <c r="A348" s="2098"/>
      <c r="B348" s="83" t="s">
        <v>277</v>
      </c>
      <c r="C348" s="105">
        <v>963</v>
      </c>
      <c r="D348" s="1941" t="s">
        <v>113</v>
      </c>
      <c r="E348" s="90" t="s">
        <v>36</v>
      </c>
      <c r="F348" s="149" t="s">
        <v>397</v>
      </c>
      <c r="G348" s="1769" t="s">
        <v>221</v>
      </c>
      <c r="H348" s="1646">
        <v>220</v>
      </c>
      <c r="I348" s="1243">
        <f t="shared" ref="I348:N348" si="177">I349+I350</f>
        <v>0</v>
      </c>
      <c r="J348" s="1243">
        <f t="shared" si="177"/>
        <v>0</v>
      </c>
      <c r="K348" s="389">
        <f t="shared" si="177"/>
        <v>0</v>
      </c>
      <c r="L348" s="389">
        <f t="shared" si="177"/>
        <v>0</v>
      </c>
      <c r="M348" s="389">
        <f t="shared" si="177"/>
        <v>0</v>
      </c>
      <c r="N348" s="1196">
        <f t="shared" si="177"/>
        <v>0</v>
      </c>
      <c r="O348" s="129">
        <f t="shared" ref="O348:Y348" si="178">O349+O350</f>
        <v>0</v>
      </c>
      <c r="P348" s="129">
        <f t="shared" si="178"/>
        <v>0</v>
      </c>
      <c r="Q348" s="129">
        <f t="shared" si="178"/>
        <v>0</v>
      </c>
      <c r="R348" s="1197">
        <f t="shared" si="178"/>
        <v>0</v>
      </c>
      <c r="S348" s="306">
        <f t="shared" si="178"/>
        <v>0</v>
      </c>
      <c r="T348" s="129">
        <f t="shared" si="178"/>
        <v>0</v>
      </c>
      <c r="U348" s="129">
        <f t="shared" si="178"/>
        <v>0</v>
      </c>
      <c r="V348" s="1196">
        <f t="shared" si="178"/>
        <v>0</v>
      </c>
      <c r="W348" s="129">
        <f t="shared" si="178"/>
        <v>0</v>
      </c>
      <c r="X348" s="129">
        <f t="shared" si="178"/>
        <v>0</v>
      </c>
      <c r="Y348" s="129">
        <f t="shared" si="178"/>
        <v>0</v>
      </c>
      <c r="Z348" s="1057"/>
      <c r="AA348" s="1058"/>
      <c r="AB348" s="764"/>
      <c r="AC348" s="764"/>
    </row>
    <row r="349" spans="1:29" s="2" customFormat="1" ht="18" x14ac:dyDescent="0.25">
      <c r="A349" s="2098"/>
      <c r="B349" s="83" t="s">
        <v>291</v>
      </c>
      <c r="C349" s="105">
        <v>963</v>
      </c>
      <c r="D349" s="1941" t="s">
        <v>113</v>
      </c>
      <c r="E349" s="90" t="s">
        <v>36</v>
      </c>
      <c r="F349" s="149" t="s">
        <v>397</v>
      </c>
      <c r="G349" s="1769" t="s">
        <v>221</v>
      </c>
      <c r="H349" s="1818">
        <v>290</v>
      </c>
      <c r="I349" s="1243">
        <f>J349+N349+R349+Y349</f>
        <v>0</v>
      </c>
      <c r="J349" s="1243">
        <f>K349+L349+M349</f>
        <v>0</v>
      </c>
      <c r="K349" s="389"/>
      <c r="L349" s="1245"/>
      <c r="M349" s="389"/>
      <c r="N349" s="1196">
        <f>O349+P349+Q349</f>
        <v>0</v>
      </c>
      <c r="O349" s="129"/>
      <c r="P349" s="129"/>
      <c r="Q349" s="389"/>
      <c r="R349" s="1246">
        <f>S349+T349+U349</f>
        <v>0</v>
      </c>
      <c r="S349" s="1247"/>
      <c r="T349" s="1245"/>
      <c r="U349" s="1248"/>
      <c r="V349" s="1244">
        <f>W349+X349+Y349</f>
        <v>0</v>
      </c>
      <c r="W349" s="389"/>
      <c r="X349" s="1245"/>
      <c r="Y349" s="389"/>
      <c r="Z349" s="1057"/>
      <c r="AA349" s="1058"/>
      <c r="AB349" s="764"/>
      <c r="AC349" s="764"/>
    </row>
    <row r="350" spans="1:29" s="2" customFormat="1" ht="18" x14ac:dyDescent="0.25">
      <c r="A350" s="2098"/>
      <c r="B350" s="83" t="s">
        <v>279</v>
      </c>
      <c r="C350" s="105">
        <v>963</v>
      </c>
      <c r="D350" s="1941" t="s">
        <v>113</v>
      </c>
      <c r="E350" s="90" t="s">
        <v>36</v>
      </c>
      <c r="F350" s="149" t="s">
        <v>397</v>
      </c>
      <c r="G350" s="1769" t="s">
        <v>221</v>
      </c>
      <c r="H350" s="1818">
        <v>290</v>
      </c>
      <c r="I350" s="1196">
        <f>J350+N350+R350+Y350</f>
        <v>0</v>
      </c>
      <c r="J350" s="1243">
        <f>K350+L350+M350</f>
        <v>0</v>
      </c>
      <c r="K350" s="389"/>
      <c r="L350" s="1245"/>
      <c r="M350" s="389"/>
      <c r="N350" s="1196">
        <f>O350+P350+Q350</f>
        <v>0</v>
      </c>
      <c r="O350" s="129"/>
      <c r="P350" s="129"/>
      <c r="Q350" s="389"/>
      <c r="R350" s="1246">
        <f>S350+T350+U350</f>
        <v>0</v>
      </c>
      <c r="S350" s="1247"/>
      <c r="T350" s="1245"/>
      <c r="U350" s="1248"/>
      <c r="V350" s="1244">
        <f>W350+X350+Y350</f>
        <v>0</v>
      </c>
      <c r="W350" s="389"/>
      <c r="X350" s="1245"/>
      <c r="Y350" s="389"/>
      <c r="Z350" s="1057"/>
      <c r="AA350" s="1058"/>
      <c r="AB350" s="764"/>
      <c r="AC350" s="764"/>
    </row>
    <row r="351" spans="1:29" ht="18" x14ac:dyDescent="0.25">
      <c r="A351" s="2098"/>
      <c r="B351" s="83" t="s">
        <v>13</v>
      </c>
      <c r="C351" s="105">
        <v>963</v>
      </c>
      <c r="D351" s="89" t="s">
        <v>113</v>
      </c>
      <c r="E351" s="90" t="s">
        <v>36</v>
      </c>
      <c r="F351" s="90" t="s">
        <v>397</v>
      </c>
      <c r="G351" s="1769" t="s">
        <v>221</v>
      </c>
      <c r="H351" s="1646">
        <v>290</v>
      </c>
      <c r="I351" s="1196">
        <f>J351+N351+R351+V351</f>
        <v>32600</v>
      </c>
      <c r="J351" s="1196">
        <f>K351+L351+M351</f>
        <v>32600</v>
      </c>
      <c r="K351" s="129">
        <v>10484.26</v>
      </c>
      <c r="L351" s="235">
        <v>22115.74</v>
      </c>
      <c r="M351" s="129"/>
      <c r="N351" s="1196">
        <f>O351+P351+Q351</f>
        <v>0</v>
      </c>
      <c r="O351" s="129">
        <v>0</v>
      </c>
      <c r="P351" s="129">
        <v>0</v>
      </c>
      <c r="Q351" s="129">
        <v>0</v>
      </c>
      <c r="R351" s="1197">
        <f>S351+T351+U351</f>
        <v>0</v>
      </c>
      <c r="S351" s="306">
        <v>0</v>
      </c>
      <c r="T351" s="235">
        <v>0</v>
      </c>
      <c r="U351" s="322"/>
      <c r="V351" s="1198">
        <f>W351+X351+Y351</f>
        <v>0</v>
      </c>
      <c r="W351" s="129">
        <v>0</v>
      </c>
      <c r="X351" s="235">
        <v>0</v>
      </c>
      <c r="Y351" s="129"/>
      <c r="Z351" s="1057"/>
      <c r="AA351" s="1058"/>
      <c r="AB351" s="764"/>
      <c r="AC351" s="764"/>
    </row>
    <row r="352" spans="1:29" ht="18" x14ac:dyDescent="0.25">
      <c r="A352" s="2098"/>
      <c r="B352" s="79" t="s">
        <v>14</v>
      </c>
      <c r="C352" s="179">
        <v>963</v>
      </c>
      <c r="D352" s="77" t="s">
        <v>113</v>
      </c>
      <c r="E352" s="78" t="s">
        <v>36</v>
      </c>
      <c r="F352" s="78" t="s">
        <v>397</v>
      </c>
      <c r="G352" s="1756" t="s">
        <v>28</v>
      </c>
      <c r="H352" s="1610">
        <v>300</v>
      </c>
      <c r="I352" s="1205">
        <f t="shared" ref="I352:Q352" si="179">I353+I354</f>
        <v>0</v>
      </c>
      <c r="J352" s="1205">
        <f t="shared" si="179"/>
        <v>0</v>
      </c>
      <c r="K352" s="104">
        <f t="shared" si="179"/>
        <v>0</v>
      </c>
      <c r="L352" s="104">
        <f t="shared" si="179"/>
        <v>0</v>
      </c>
      <c r="M352" s="104">
        <f t="shared" si="179"/>
        <v>0</v>
      </c>
      <c r="N352" s="1205">
        <f t="shared" si="179"/>
        <v>0</v>
      </c>
      <c r="O352" s="104">
        <f t="shared" si="179"/>
        <v>0</v>
      </c>
      <c r="P352" s="104">
        <f t="shared" si="179"/>
        <v>0</v>
      </c>
      <c r="Q352" s="104">
        <f t="shared" si="179"/>
        <v>0</v>
      </c>
      <c r="R352" s="1216">
        <f t="shared" ref="R352:AA352" si="180">R353+R354</f>
        <v>0</v>
      </c>
      <c r="S352" s="305">
        <f t="shared" si="180"/>
        <v>0</v>
      </c>
      <c r="T352" s="104">
        <f t="shared" si="180"/>
        <v>0</v>
      </c>
      <c r="U352" s="104">
        <f t="shared" si="180"/>
        <v>0</v>
      </c>
      <c r="V352" s="1215">
        <f t="shared" si="180"/>
        <v>0</v>
      </c>
      <c r="W352" s="104">
        <f t="shared" si="180"/>
        <v>0</v>
      </c>
      <c r="X352" s="104">
        <f t="shared" si="180"/>
        <v>0</v>
      </c>
      <c r="Y352" s="104">
        <f t="shared" si="180"/>
        <v>0</v>
      </c>
      <c r="Z352" s="1396">
        <f t="shared" si="180"/>
        <v>0</v>
      </c>
      <c r="AA352" s="386">
        <f t="shared" si="180"/>
        <v>0</v>
      </c>
      <c r="AB352" s="764"/>
      <c r="AC352" s="764"/>
    </row>
    <row r="353" spans="1:29" ht="18" x14ac:dyDescent="0.25">
      <c r="A353" s="2098"/>
      <c r="B353" s="83" t="s">
        <v>15</v>
      </c>
      <c r="C353" s="179">
        <v>963</v>
      </c>
      <c r="D353" s="89" t="s">
        <v>113</v>
      </c>
      <c r="E353" s="90" t="s">
        <v>36</v>
      </c>
      <c r="F353" s="90" t="s">
        <v>397</v>
      </c>
      <c r="G353" s="1769" t="s">
        <v>221</v>
      </c>
      <c r="H353" s="1646">
        <v>310</v>
      </c>
      <c r="I353" s="1196">
        <f>J353+N353+R353+V353</f>
        <v>0</v>
      </c>
      <c r="J353" s="1196">
        <f>K353+L353+M353</f>
        <v>0</v>
      </c>
      <c r="K353" s="129"/>
      <c r="L353" s="235"/>
      <c r="M353" s="129"/>
      <c r="N353" s="1196">
        <f>O353+P353+Q353</f>
        <v>0</v>
      </c>
      <c r="O353" s="129"/>
      <c r="P353" s="129"/>
      <c r="Q353" s="129">
        <v>0</v>
      </c>
      <c r="R353" s="1197">
        <f>S353+T353+U353</f>
        <v>0</v>
      </c>
      <c r="S353" s="306"/>
      <c r="T353" s="235">
        <v>0</v>
      </c>
      <c r="U353" s="322"/>
      <c r="V353" s="1198">
        <f>W353+X353+Y353</f>
        <v>0</v>
      </c>
      <c r="W353" s="129">
        <v>0</v>
      </c>
      <c r="X353" s="235">
        <v>0</v>
      </c>
      <c r="Y353" s="129"/>
      <c r="Z353" s="1057"/>
      <c r="AA353" s="1058"/>
      <c r="AB353" s="764"/>
      <c r="AC353" s="764"/>
    </row>
    <row r="354" spans="1:29" ht="18.75" thickBot="1" x14ac:dyDescent="0.3">
      <c r="A354" s="2099"/>
      <c r="B354" s="49" t="s">
        <v>17</v>
      </c>
      <c r="C354" s="493">
        <v>963</v>
      </c>
      <c r="D354" s="89" t="s">
        <v>113</v>
      </c>
      <c r="E354" s="90" t="s">
        <v>36</v>
      </c>
      <c r="F354" s="90" t="s">
        <v>397</v>
      </c>
      <c r="G354" s="1769" t="s">
        <v>221</v>
      </c>
      <c r="H354" s="1647">
        <v>340</v>
      </c>
      <c r="I354" s="1252">
        <f>J354+N354+R354+V354</f>
        <v>0</v>
      </c>
      <c r="J354" s="1252">
        <f>K354+L354+M354</f>
        <v>0</v>
      </c>
      <c r="K354" s="375"/>
      <c r="L354" s="467"/>
      <c r="M354" s="375"/>
      <c r="N354" s="1252">
        <f>O354+P354+Q354</f>
        <v>0</v>
      </c>
      <c r="O354" s="389"/>
      <c r="P354" s="389"/>
      <c r="Q354" s="375">
        <v>0</v>
      </c>
      <c r="R354" s="1257">
        <f>S354+T354+U354</f>
        <v>0</v>
      </c>
      <c r="S354" s="377"/>
      <c r="T354" s="467"/>
      <c r="U354" s="376"/>
      <c r="V354" s="1397">
        <f>W354+X354+Y354</f>
        <v>0</v>
      </c>
      <c r="W354" s="375">
        <v>0</v>
      </c>
      <c r="X354" s="467"/>
      <c r="Y354" s="375"/>
      <c r="Z354" s="1059"/>
      <c r="AA354" s="1060"/>
      <c r="AB354" s="764"/>
      <c r="AC354" s="764"/>
    </row>
    <row r="355" spans="1:29" ht="4.5" customHeight="1" thickBot="1" x14ac:dyDescent="0.3">
      <c r="A355" s="121"/>
      <c r="B355" s="121"/>
      <c r="C355" s="122"/>
      <c r="D355" s="92"/>
      <c r="E355" s="93"/>
      <c r="F355" s="93"/>
      <c r="G355" s="93"/>
      <c r="H355" s="95"/>
      <c r="I355" s="371"/>
      <c r="J355" s="407"/>
      <c r="K355" s="371"/>
      <c r="L355" s="371"/>
      <c r="M355" s="371"/>
      <c r="N355" s="407"/>
      <c r="O355" s="371"/>
      <c r="P355" s="371"/>
      <c r="Q355" s="371"/>
      <c r="R355" s="408"/>
      <c r="S355" s="373"/>
      <c r="T355" s="371"/>
      <c r="U355" s="372"/>
      <c r="V355" s="409"/>
      <c r="W355" s="371"/>
      <c r="X355" s="372"/>
      <c r="Y355" s="371"/>
      <c r="Z355" s="372"/>
      <c r="AA355" s="371"/>
      <c r="AB355" s="764"/>
      <c r="AC355" s="764"/>
    </row>
    <row r="356" spans="1:29" ht="59.25" hidden="1" customHeight="1" thickBot="1" x14ac:dyDescent="0.3">
      <c r="A356" s="616">
        <v>1400</v>
      </c>
      <c r="B356" s="760" t="s">
        <v>257</v>
      </c>
      <c r="C356" s="617">
        <v>963</v>
      </c>
      <c r="D356" s="618">
        <v>14</v>
      </c>
      <c r="E356" s="619" t="s">
        <v>25</v>
      </c>
      <c r="F356" s="619" t="s">
        <v>27</v>
      </c>
      <c r="G356" s="619" t="s">
        <v>28</v>
      </c>
      <c r="H356" s="1704" t="s">
        <v>28</v>
      </c>
      <c r="I356" s="589">
        <f t="shared" ref="I356:J358" si="181">I357</f>
        <v>0</v>
      </c>
      <c r="J356" s="589">
        <f t="shared" si="181"/>
        <v>0</v>
      </c>
      <c r="K356" s="620">
        <f t="shared" ref="K356:AA356" si="182">K357</f>
        <v>0</v>
      </c>
      <c r="L356" s="589">
        <f t="shared" si="182"/>
        <v>0</v>
      </c>
      <c r="M356" s="654">
        <f t="shared" si="182"/>
        <v>0</v>
      </c>
      <c r="N356" s="589">
        <f t="shared" si="182"/>
        <v>0</v>
      </c>
      <c r="O356" s="936">
        <f t="shared" si="182"/>
        <v>0</v>
      </c>
      <c r="P356" s="936">
        <f t="shared" si="182"/>
        <v>0</v>
      </c>
      <c r="Q356" s="1080">
        <f t="shared" si="182"/>
        <v>0</v>
      </c>
      <c r="R356" s="855">
        <f t="shared" si="182"/>
        <v>0</v>
      </c>
      <c r="S356" s="620">
        <f t="shared" si="182"/>
        <v>0</v>
      </c>
      <c r="T356" s="589">
        <f t="shared" si="182"/>
        <v>0</v>
      </c>
      <c r="U356" s="620">
        <f t="shared" si="182"/>
        <v>0</v>
      </c>
      <c r="V356" s="589">
        <f t="shared" si="182"/>
        <v>0</v>
      </c>
      <c r="W356" s="715">
        <f t="shared" si="182"/>
        <v>0</v>
      </c>
      <c r="X356" s="589">
        <f t="shared" si="182"/>
        <v>0</v>
      </c>
      <c r="Y356" s="654">
        <f t="shared" si="182"/>
        <v>0</v>
      </c>
      <c r="Z356" s="589">
        <f t="shared" si="182"/>
        <v>0</v>
      </c>
      <c r="AA356" s="654">
        <f t="shared" si="182"/>
        <v>0</v>
      </c>
      <c r="AB356" s="764"/>
      <c r="AC356" s="764"/>
    </row>
    <row r="357" spans="1:29" ht="28.5" hidden="1" customHeight="1" thickBot="1" x14ac:dyDescent="0.3">
      <c r="A357" s="479">
        <v>1403</v>
      </c>
      <c r="B357" s="761" t="s">
        <v>258</v>
      </c>
      <c r="C357" s="494">
        <v>963</v>
      </c>
      <c r="D357" s="495">
        <v>14</v>
      </c>
      <c r="E357" s="496" t="s">
        <v>24</v>
      </c>
      <c r="F357" s="496" t="s">
        <v>27</v>
      </c>
      <c r="G357" s="496" t="s">
        <v>28</v>
      </c>
      <c r="H357" s="533" t="s">
        <v>28</v>
      </c>
      <c r="I357" s="99">
        <f t="shared" si="181"/>
        <v>0</v>
      </c>
      <c r="J357" s="99">
        <f t="shared" si="181"/>
        <v>0</v>
      </c>
      <c r="K357" s="320">
        <f t="shared" ref="K357:Z358" si="183">K358</f>
        <v>0</v>
      </c>
      <c r="L357" s="99">
        <f t="shared" si="183"/>
        <v>0</v>
      </c>
      <c r="M357" s="236">
        <f t="shared" si="183"/>
        <v>0</v>
      </c>
      <c r="N357" s="99">
        <f t="shared" si="183"/>
        <v>0</v>
      </c>
      <c r="O357" s="99">
        <f t="shared" si="183"/>
        <v>0</v>
      </c>
      <c r="P357" s="99">
        <f t="shared" si="183"/>
        <v>0</v>
      </c>
      <c r="Q357" s="99">
        <f t="shared" si="183"/>
        <v>0</v>
      </c>
      <c r="R357" s="236">
        <f t="shared" si="183"/>
        <v>0</v>
      </c>
      <c r="S357" s="320">
        <f t="shared" si="183"/>
        <v>0</v>
      </c>
      <c r="T357" s="99">
        <f t="shared" si="183"/>
        <v>0</v>
      </c>
      <c r="U357" s="320">
        <f t="shared" si="183"/>
        <v>0</v>
      </c>
      <c r="V357" s="99">
        <f t="shared" si="183"/>
        <v>0</v>
      </c>
      <c r="W357" s="100">
        <f t="shared" si="183"/>
        <v>0</v>
      </c>
      <c r="X357" s="99">
        <f t="shared" si="183"/>
        <v>0</v>
      </c>
      <c r="Y357" s="236">
        <f t="shared" si="183"/>
        <v>0</v>
      </c>
      <c r="Z357" s="99">
        <f t="shared" si="183"/>
        <v>0</v>
      </c>
      <c r="AA357" s="236">
        <f>AA358</f>
        <v>0</v>
      </c>
      <c r="AB357" s="764"/>
      <c r="AC357" s="764"/>
    </row>
    <row r="358" spans="1:29" ht="111" hidden="1" customHeight="1" x14ac:dyDescent="0.25">
      <c r="A358" s="2087"/>
      <c r="B358" s="762" t="s">
        <v>265</v>
      </c>
      <c r="C358" s="497">
        <v>963</v>
      </c>
      <c r="D358" s="498">
        <v>14</v>
      </c>
      <c r="E358" s="499" t="s">
        <v>24</v>
      </c>
      <c r="F358" s="499" t="s">
        <v>259</v>
      </c>
      <c r="G358" s="499" t="s">
        <v>28</v>
      </c>
      <c r="H358" s="1625" t="s">
        <v>28</v>
      </c>
      <c r="I358" s="295">
        <f t="shared" si="181"/>
        <v>0</v>
      </c>
      <c r="J358" s="295">
        <f t="shared" si="181"/>
        <v>0</v>
      </c>
      <c r="K358" s="360">
        <f t="shared" ref="K358:X358" si="184">K359</f>
        <v>0</v>
      </c>
      <c r="L358" s="364">
        <f t="shared" si="184"/>
        <v>0</v>
      </c>
      <c r="M358" s="365">
        <f t="shared" si="184"/>
        <v>0</v>
      </c>
      <c r="N358" s="295">
        <f t="shared" si="184"/>
        <v>0</v>
      </c>
      <c r="O358" s="364">
        <f t="shared" si="184"/>
        <v>0</v>
      </c>
      <c r="P358" s="364">
        <f t="shared" si="184"/>
        <v>0</v>
      </c>
      <c r="Q358" s="364">
        <f t="shared" si="184"/>
        <v>0</v>
      </c>
      <c r="R358" s="856">
        <f t="shared" si="184"/>
        <v>0</v>
      </c>
      <c r="S358" s="365">
        <f t="shared" si="184"/>
        <v>0</v>
      </c>
      <c r="T358" s="364">
        <f t="shared" si="184"/>
        <v>0</v>
      </c>
      <c r="U358" s="364">
        <f t="shared" si="184"/>
        <v>0</v>
      </c>
      <c r="V358" s="706">
        <f t="shared" si="184"/>
        <v>0</v>
      </c>
      <c r="W358" s="364">
        <f t="shared" si="184"/>
        <v>0</v>
      </c>
      <c r="X358" s="364">
        <f t="shared" si="184"/>
        <v>0</v>
      </c>
      <c r="Y358" s="364">
        <f t="shared" si="183"/>
        <v>0</v>
      </c>
      <c r="Z358" s="360">
        <f t="shared" si="183"/>
        <v>0</v>
      </c>
      <c r="AA358" s="364">
        <f>AA359</f>
        <v>0</v>
      </c>
      <c r="AB358" s="764"/>
      <c r="AC358" s="764"/>
    </row>
    <row r="359" spans="1:29" ht="30.75" hidden="1" customHeight="1" thickBot="1" x14ac:dyDescent="0.3">
      <c r="A359" s="2085"/>
      <c r="B359" s="349" t="s">
        <v>258</v>
      </c>
      <c r="C359" s="535">
        <v>963</v>
      </c>
      <c r="D359" s="525">
        <v>14</v>
      </c>
      <c r="E359" s="526" t="s">
        <v>24</v>
      </c>
      <c r="F359" s="526" t="s">
        <v>261</v>
      </c>
      <c r="G359" s="526" t="s">
        <v>28</v>
      </c>
      <c r="H359" s="1705" t="s">
        <v>28</v>
      </c>
      <c r="I359" s="527">
        <f>I360+I364</f>
        <v>0</v>
      </c>
      <c r="J359" s="527">
        <f>K359+L359+M359</f>
        <v>0</v>
      </c>
      <c r="K359" s="652">
        <f t="shared" ref="K359:AA359" si="185">K360+K364</f>
        <v>0</v>
      </c>
      <c r="L359" s="528">
        <f t="shared" si="185"/>
        <v>0</v>
      </c>
      <c r="M359" s="655">
        <f t="shared" si="185"/>
        <v>0</v>
      </c>
      <c r="N359" s="527">
        <f t="shared" si="185"/>
        <v>0</v>
      </c>
      <c r="O359" s="398">
        <f t="shared" si="185"/>
        <v>0</v>
      </c>
      <c r="P359" s="398">
        <f t="shared" si="185"/>
        <v>0</v>
      </c>
      <c r="Q359" s="528">
        <f t="shared" si="185"/>
        <v>0</v>
      </c>
      <c r="R359" s="867">
        <f t="shared" si="185"/>
        <v>0</v>
      </c>
      <c r="S359" s="655">
        <f t="shared" si="185"/>
        <v>0</v>
      </c>
      <c r="T359" s="528">
        <f t="shared" si="185"/>
        <v>0</v>
      </c>
      <c r="U359" s="528">
        <f t="shared" si="185"/>
        <v>0</v>
      </c>
      <c r="V359" s="712">
        <f t="shared" si="185"/>
        <v>0</v>
      </c>
      <c r="W359" s="528">
        <f t="shared" si="185"/>
        <v>0</v>
      </c>
      <c r="X359" s="528">
        <f t="shared" si="185"/>
        <v>0</v>
      </c>
      <c r="Y359" s="528">
        <f t="shared" si="185"/>
        <v>0</v>
      </c>
      <c r="Z359" s="652">
        <f t="shared" si="185"/>
        <v>0</v>
      </c>
      <c r="AA359" s="528">
        <f t="shared" si="185"/>
        <v>0</v>
      </c>
      <c r="AB359" s="764"/>
      <c r="AC359" s="764"/>
    </row>
    <row r="360" spans="1:29" ht="82.5" hidden="1" customHeight="1" thickBot="1" x14ac:dyDescent="0.3">
      <c r="A360" s="2085"/>
      <c r="B360" s="529" t="s">
        <v>288</v>
      </c>
      <c r="C360" s="538">
        <v>963</v>
      </c>
      <c r="D360" s="531">
        <v>14</v>
      </c>
      <c r="E360" s="532" t="s">
        <v>24</v>
      </c>
      <c r="F360" s="532" t="s">
        <v>280</v>
      </c>
      <c r="G360" s="532" t="s">
        <v>28</v>
      </c>
      <c r="H360" s="533" t="s">
        <v>28</v>
      </c>
      <c r="I360" s="534">
        <f>I361</f>
        <v>0</v>
      </c>
      <c r="J360" s="534">
        <f t="shared" ref="J360:AA360" si="186">J361</f>
        <v>0</v>
      </c>
      <c r="K360" s="645">
        <f t="shared" si="186"/>
        <v>0</v>
      </c>
      <c r="L360" s="534">
        <f t="shared" si="186"/>
        <v>0</v>
      </c>
      <c r="M360" s="656">
        <f t="shared" si="186"/>
        <v>0</v>
      </c>
      <c r="N360" s="534">
        <f t="shared" si="186"/>
        <v>0</v>
      </c>
      <c r="O360" s="534">
        <f t="shared" si="186"/>
        <v>0</v>
      </c>
      <c r="P360" s="534">
        <f t="shared" si="186"/>
        <v>0</v>
      </c>
      <c r="Q360" s="534">
        <f t="shared" si="186"/>
        <v>0</v>
      </c>
      <c r="R360" s="656">
        <f t="shared" si="186"/>
        <v>0</v>
      </c>
      <c r="S360" s="656">
        <f t="shared" si="186"/>
        <v>0</v>
      </c>
      <c r="T360" s="534">
        <f t="shared" si="186"/>
        <v>0</v>
      </c>
      <c r="U360" s="534">
        <f t="shared" si="186"/>
        <v>0</v>
      </c>
      <c r="V360" s="645">
        <f t="shared" si="186"/>
        <v>0</v>
      </c>
      <c r="W360" s="534">
        <f t="shared" si="186"/>
        <v>0</v>
      </c>
      <c r="X360" s="534">
        <f t="shared" si="186"/>
        <v>0</v>
      </c>
      <c r="Y360" s="534">
        <f t="shared" si="186"/>
        <v>0</v>
      </c>
      <c r="Z360" s="645">
        <f t="shared" si="186"/>
        <v>0</v>
      </c>
      <c r="AA360" s="534">
        <f t="shared" si="186"/>
        <v>0</v>
      </c>
      <c r="AB360" s="764"/>
      <c r="AC360" s="764"/>
    </row>
    <row r="361" spans="1:29" ht="14.25" hidden="1" customHeight="1" x14ac:dyDescent="0.25">
      <c r="A361" s="2085"/>
      <c r="B361" s="763" t="s">
        <v>289</v>
      </c>
      <c r="C361" s="307">
        <v>963</v>
      </c>
      <c r="D361" s="536">
        <v>14</v>
      </c>
      <c r="E361" s="537" t="s">
        <v>24</v>
      </c>
      <c r="F361" s="537" t="s">
        <v>280</v>
      </c>
      <c r="G361" s="309" t="s">
        <v>254</v>
      </c>
      <c r="H361" s="1626" t="s">
        <v>28</v>
      </c>
      <c r="I361" s="489">
        <f>I362</f>
        <v>0</v>
      </c>
      <c r="J361" s="489">
        <f t="shared" ref="J361:AA361" si="187">J362</f>
        <v>0</v>
      </c>
      <c r="K361" s="643">
        <f t="shared" si="187"/>
        <v>0</v>
      </c>
      <c r="L361" s="395">
        <f t="shared" si="187"/>
        <v>0</v>
      </c>
      <c r="M361" s="394">
        <f t="shared" si="187"/>
        <v>0</v>
      </c>
      <c r="N361" s="489">
        <f t="shared" si="187"/>
        <v>0</v>
      </c>
      <c r="O361" s="623">
        <f t="shared" si="187"/>
        <v>0</v>
      </c>
      <c r="P361" s="623">
        <f t="shared" si="187"/>
        <v>0</v>
      </c>
      <c r="Q361" s="395">
        <f t="shared" si="187"/>
        <v>0</v>
      </c>
      <c r="R361" s="859">
        <f t="shared" si="187"/>
        <v>0</v>
      </c>
      <c r="S361" s="394">
        <f t="shared" si="187"/>
        <v>0</v>
      </c>
      <c r="T361" s="395">
        <f t="shared" si="187"/>
        <v>0</v>
      </c>
      <c r="U361" s="395">
        <f t="shared" si="187"/>
        <v>0</v>
      </c>
      <c r="V361" s="711">
        <f t="shared" si="187"/>
        <v>0</v>
      </c>
      <c r="W361" s="395">
        <f t="shared" si="187"/>
        <v>0</v>
      </c>
      <c r="X361" s="395">
        <f t="shared" si="187"/>
        <v>0</v>
      </c>
      <c r="Y361" s="395">
        <f t="shared" si="187"/>
        <v>0</v>
      </c>
      <c r="Z361" s="643">
        <f t="shared" si="187"/>
        <v>0</v>
      </c>
      <c r="AA361" s="395">
        <f t="shared" si="187"/>
        <v>0</v>
      </c>
      <c r="AB361" s="764"/>
      <c r="AC361" s="764"/>
    </row>
    <row r="362" spans="1:29" ht="13.5" hidden="1" customHeight="1" x14ac:dyDescent="0.25">
      <c r="A362" s="2085"/>
      <c r="B362" s="47" t="s">
        <v>262</v>
      </c>
      <c r="C362" s="228">
        <v>963</v>
      </c>
      <c r="D362" s="500">
        <v>14</v>
      </c>
      <c r="E362" s="501" t="s">
        <v>24</v>
      </c>
      <c r="F362" s="501" t="s">
        <v>280</v>
      </c>
      <c r="G362" s="799" t="s">
        <v>254</v>
      </c>
      <c r="H362" s="1628" t="s">
        <v>255</v>
      </c>
      <c r="I362" s="490">
        <f>I363</f>
        <v>0</v>
      </c>
      <c r="J362" s="490">
        <f t="shared" ref="J362:AA362" si="188">J363</f>
        <v>0</v>
      </c>
      <c r="K362" s="439">
        <f t="shared" si="188"/>
        <v>0</v>
      </c>
      <c r="L362" s="437">
        <f t="shared" si="188"/>
        <v>0</v>
      </c>
      <c r="M362" s="440">
        <f t="shared" si="188"/>
        <v>0</v>
      </c>
      <c r="N362" s="490">
        <f t="shared" si="188"/>
        <v>0</v>
      </c>
      <c r="O362" s="437">
        <f t="shared" si="188"/>
        <v>0</v>
      </c>
      <c r="P362" s="437">
        <f t="shared" si="188"/>
        <v>0</v>
      </c>
      <c r="Q362" s="437">
        <f t="shared" si="188"/>
        <v>0</v>
      </c>
      <c r="R362" s="868">
        <f t="shared" si="188"/>
        <v>0</v>
      </c>
      <c r="S362" s="440">
        <f t="shared" si="188"/>
        <v>0</v>
      </c>
      <c r="T362" s="437">
        <f t="shared" si="188"/>
        <v>0</v>
      </c>
      <c r="U362" s="437">
        <f t="shared" si="188"/>
        <v>0</v>
      </c>
      <c r="V362" s="713">
        <f t="shared" si="188"/>
        <v>0</v>
      </c>
      <c r="W362" s="437">
        <f t="shared" si="188"/>
        <v>0</v>
      </c>
      <c r="X362" s="437">
        <f t="shared" si="188"/>
        <v>0</v>
      </c>
      <c r="Y362" s="437">
        <f t="shared" si="188"/>
        <v>0</v>
      </c>
      <c r="Z362" s="439">
        <f t="shared" si="188"/>
        <v>0</v>
      </c>
      <c r="AA362" s="437">
        <f t="shared" si="188"/>
        <v>0</v>
      </c>
      <c r="AB362" s="764"/>
      <c r="AC362" s="764"/>
    </row>
    <row r="363" spans="1:29" ht="28.5" hidden="1" customHeight="1" thickBot="1" x14ac:dyDescent="0.3">
      <c r="A363" s="2085"/>
      <c r="B363" s="796" t="s">
        <v>293</v>
      </c>
      <c r="C363" s="229">
        <v>963</v>
      </c>
      <c r="D363" s="737">
        <v>14</v>
      </c>
      <c r="E363" s="52" t="s">
        <v>24</v>
      </c>
      <c r="F363" s="52" t="s">
        <v>280</v>
      </c>
      <c r="G363" s="293" t="s">
        <v>254</v>
      </c>
      <c r="H363" s="1706" t="s">
        <v>256</v>
      </c>
      <c r="I363" s="797"/>
      <c r="J363" s="797"/>
      <c r="K363" s="399"/>
      <c r="L363" s="398"/>
      <c r="M363" s="401"/>
      <c r="N363" s="797"/>
      <c r="O363" s="398"/>
      <c r="P363" s="398"/>
      <c r="Q363" s="398"/>
      <c r="R363" s="869"/>
      <c r="S363" s="399"/>
      <c r="T363" s="398"/>
      <c r="U363" s="399"/>
      <c r="V363" s="797"/>
      <c r="W363" s="400"/>
      <c r="X363" s="398"/>
      <c r="Y363" s="401"/>
      <c r="Z363" s="981"/>
      <c r="AA363" s="621"/>
      <c r="AB363" s="764"/>
      <c r="AC363" s="764"/>
    </row>
    <row r="364" spans="1:29" ht="53.25" hidden="1" customHeight="1" thickBot="1" x14ac:dyDescent="0.3">
      <c r="A364" s="2085"/>
      <c r="B364" s="529" t="s">
        <v>281</v>
      </c>
      <c r="C364" s="530">
        <v>963</v>
      </c>
      <c r="D364" s="531">
        <v>14</v>
      </c>
      <c r="E364" s="532" t="s">
        <v>24</v>
      </c>
      <c r="F364" s="532" t="s">
        <v>282</v>
      </c>
      <c r="G364" s="532" t="s">
        <v>28</v>
      </c>
      <c r="H364" s="533" t="s">
        <v>28</v>
      </c>
      <c r="I364" s="534">
        <f>I365</f>
        <v>0</v>
      </c>
      <c r="J364" s="534">
        <f t="shared" ref="J364:Y364" si="189">J365</f>
        <v>0</v>
      </c>
      <c r="K364" s="534">
        <f t="shared" si="189"/>
        <v>0</v>
      </c>
      <c r="L364" s="534">
        <f t="shared" si="189"/>
        <v>0</v>
      </c>
      <c r="M364" s="534">
        <f t="shared" si="189"/>
        <v>0</v>
      </c>
      <c r="N364" s="534">
        <f t="shared" si="189"/>
        <v>0</v>
      </c>
      <c r="O364" s="357">
        <f t="shared" si="189"/>
        <v>0</v>
      </c>
      <c r="P364" s="357">
        <f t="shared" si="189"/>
        <v>0</v>
      </c>
      <c r="Q364" s="534">
        <f t="shared" si="189"/>
        <v>0</v>
      </c>
      <c r="R364" s="656">
        <f t="shared" si="189"/>
        <v>0</v>
      </c>
      <c r="S364" s="656">
        <f t="shared" si="189"/>
        <v>0</v>
      </c>
      <c r="T364" s="534">
        <f t="shared" si="189"/>
        <v>0</v>
      </c>
      <c r="U364" s="534">
        <f t="shared" si="189"/>
        <v>0</v>
      </c>
      <c r="V364" s="645">
        <f t="shared" si="189"/>
        <v>0</v>
      </c>
      <c r="W364" s="534">
        <f t="shared" si="189"/>
        <v>0</v>
      </c>
      <c r="X364" s="534">
        <f t="shared" si="189"/>
        <v>0</v>
      </c>
      <c r="Y364" s="534">
        <f t="shared" si="189"/>
        <v>0</v>
      </c>
      <c r="Z364" s="981"/>
      <c r="AA364" s="621"/>
      <c r="AB364" s="764"/>
      <c r="AC364" s="764"/>
    </row>
    <row r="365" spans="1:29" ht="15" hidden="1" customHeight="1" x14ac:dyDescent="0.25">
      <c r="A365" s="2085"/>
      <c r="B365" s="728" t="s">
        <v>289</v>
      </c>
      <c r="C365" s="729">
        <v>963</v>
      </c>
      <c r="D365" s="730">
        <v>14</v>
      </c>
      <c r="E365" s="731" t="s">
        <v>24</v>
      </c>
      <c r="F365" s="731" t="s">
        <v>282</v>
      </c>
      <c r="G365" s="731" t="s">
        <v>254</v>
      </c>
      <c r="H365" s="1707" t="s">
        <v>28</v>
      </c>
      <c r="I365" s="486">
        <f>I366</f>
        <v>0</v>
      </c>
      <c r="J365" s="486">
        <f t="shared" ref="J365:Y365" si="190">J366</f>
        <v>0</v>
      </c>
      <c r="K365" s="732">
        <f t="shared" si="190"/>
        <v>0</v>
      </c>
      <c r="L365" s="623">
        <f t="shared" si="190"/>
        <v>0</v>
      </c>
      <c r="M365" s="733">
        <f t="shared" si="190"/>
        <v>0</v>
      </c>
      <c r="N365" s="486">
        <f t="shared" si="190"/>
        <v>0</v>
      </c>
      <c r="O365" s="437">
        <f t="shared" si="190"/>
        <v>0</v>
      </c>
      <c r="P365" s="437">
        <f t="shared" si="190"/>
        <v>0</v>
      </c>
      <c r="Q365" s="623">
        <f t="shared" si="190"/>
        <v>0</v>
      </c>
      <c r="R365" s="861">
        <f t="shared" si="190"/>
        <v>0</v>
      </c>
      <c r="S365" s="733">
        <f t="shared" si="190"/>
        <v>0</v>
      </c>
      <c r="T365" s="734">
        <f t="shared" si="190"/>
        <v>0</v>
      </c>
      <c r="U365" s="623">
        <f t="shared" si="190"/>
        <v>0</v>
      </c>
      <c r="V365" s="735">
        <f t="shared" si="190"/>
        <v>0</v>
      </c>
      <c r="W365" s="623">
        <f t="shared" si="190"/>
        <v>0</v>
      </c>
      <c r="X365" s="734">
        <f t="shared" si="190"/>
        <v>0</v>
      </c>
      <c r="Y365" s="623">
        <f t="shared" si="190"/>
        <v>0</v>
      </c>
      <c r="Z365" s="981"/>
      <c r="AA365" s="621"/>
      <c r="AB365" s="764"/>
      <c r="AC365" s="764"/>
    </row>
    <row r="366" spans="1:29" ht="15" hidden="1" customHeight="1" x14ac:dyDescent="0.25">
      <c r="A366" s="2085"/>
      <c r="B366" s="47" t="s">
        <v>262</v>
      </c>
      <c r="C366" s="228">
        <v>963</v>
      </c>
      <c r="D366" s="500">
        <v>14</v>
      </c>
      <c r="E366" s="501" t="s">
        <v>24</v>
      </c>
      <c r="F366" s="501" t="s">
        <v>282</v>
      </c>
      <c r="G366" s="501" t="s">
        <v>254</v>
      </c>
      <c r="H366" s="1628" t="s">
        <v>255</v>
      </c>
      <c r="I366" s="490">
        <f>I367</f>
        <v>0</v>
      </c>
      <c r="J366" s="490">
        <f t="shared" ref="J366:Y366" si="191">J367</f>
        <v>0</v>
      </c>
      <c r="K366" s="439">
        <f t="shared" si="191"/>
        <v>0</v>
      </c>
      <c r="L366" s="437">
        <f t="shared" si="191"/>
        <v>0</v>
      </c>
      <c r="M366" s="440">
        <f t="shared" si="191"/>
        <v>0</v>
      </c>
      <c r="N366" s="490">
        <f t="shared" si="191"/>
        <v>0</v>
      </c>
      <c r="O366" s="437">
        <f t="shared" si="191"/>
        <v>0</v>
      </c>
      <c r="P366" s="437">
        <f t="shared" si="191"/>
        <v>0</v>
      </c>
      <c r="Q366" s="437">
        <f t="shared" si="191"/>
        <v>0</v>
      </c>
      <c r="R366" s="868">
        <f t="shared" si="191"/>
        <v>0</v>
      </c>
      <c r="S366" s="440">
        <f t="shared" si="191"/>
        <v>0</v>
      </c>
      <c r="T366" s="438">
        <f t="shared" si="191"/>
        <v>0</v>
      </c>
      <c r="U366" s="437">
        <f t="shared" si="191"/>
        <v>0</v>
      </c>
      <c r="V366" s="713">
        <f t="shared" si="191"/>
        <v>0</v>
      </c>
      <c r="W366" s="437">
        <f t="shared" si="191"/>
        <v>0</v>
      </c>
      <c r="X366" s="438">
        <f t="shared" si="191"/>
        <v>0</v>
      </c>
      <c r="Y366" s="437">
        <f t="shared" si="191"/>
        <v>0</v>
      </c>
      <c r="Z366" s="981"/>
      <c r="AA366" s="621"/>
      <c r="AB366" s="764"/>
      <c r="AC366" s="764"/>
    </row>
    <row r="367" spans="1:29" ht="29.25" hidden="1" customHeight="1" thickBot="1" x14ac:dyDescent="0.3">
      <c r="A367" s="2086"/>
      <c r="B367" s="736" t="s">
        <v>293</v>
      </c>
      <c r="C367" s="229">
        <v>963</v>
      </c>
      <c r="D367" s="737">
        <v>14</v>
      </c>
      <c r="E367" s="52" t="s">
        <v>24</v>
      </c>
      <c r="F367" s="52" t="s">
        <v>282</v>
      </c>
      <c r="G367" s="52" t="s">
        <v>254</v>
      </c>
      <c r="H367" s="1708" t="s">
        <v>256</v>
      </c>
      <c r="I367" s="738"/>
      <c r="J367" s="739"/>
      <c r="K367" s="722"/>
      <c r="L367" s="740"/>
      <c r="M367" s="722"/>
      <c r="N367" s="738"/>
      <c r="O367" s="621"/>
      <c r="P367" s="621"/>
      <c r="Q367" s="722"/>
      <c r="R367" s="862"/>
      <c r="S367" s="910"/>
      <c r="T367" s="740"/>
      <c r="U367" s="722"/>
      <c r="V367" s="738"/>
      <c r="W367" s="722"/>
      <c r="X367" s="740"/>
      <c r="Y367" s="722"/>
      <c r="Z367" s="981"/>
      <c r="AA367" s="621"/>
      <c r="AB367" s="764"/>
      <c r="AC367" s="764"/>
    </row>
    <row r="368" spans="1:29" s="1" customFormat="1" ht="18.75" thickBot="1" x14ac:dyDescent="0.3">
      <c r="A368" s="331"/>
      <c r="B368" s="356" t="s">
        <v>235</v>
      </c>
      <c r="C368" s="356"/>
      <c r="D368" s="726"/>
      <c r="E368" s="727"/>
      <c r="F368" s="727"/>
      <c r="G368" s="727"/>
      <c r="H368" s="178"/>
      <c r="I368" s="480">
        <f t="shared" ref="I368:AA368" si="192">I10+I106+I143+I169+I276+I343+I356+I134+I330</f>
        <v>8415166.4199999999</v>
      </c>
      <c r="J368" s="480">
        <f t="shared" si="192"/>
        <v>1742225.19</v>
      </c>
      <c r="K368" s="480">
        <f t="shared" si="192"/>
        <v>602196.69000000006</v>
      </c>
      <c r="L368" s="480">
        <f t="shared" si="192"/>
        <v>451174.02999999997</v>
      </c>
      <c r="M368" s="480">
        <f t="shared" si="192"/>
        <v>688854.47</v>
      </c>
      <c r="N368" s="480">
        <f t="shared" si="192"/>
        <v>2146827.5900000003</v>
      </c>
      <c r="O368" s="480">
        <f t="shared" si="192"/>
        <v>753368.04999999993</v>
      </c>
      <c r="P368" s="480">
        <f t="shared" si="192"/>
        <v>610522.48</v>
      </c>
      <c r="Q368" s="480">
        <f t="shared" si="192"/>
        <v>782937.06000000017</v>
      </c>
      <c r="R368" s="480">
        <f t="shared" si="192"/>
        <v>2373970.6300000004</v>
      </c>
      <c r="S368" s="480">
        <f t="shared" si="192"/>
        <v>774067.94</v>
      </c>
      <c r="T368" s="480">
        <f t="shared" si="192"/>
        <v>745269.49</v>
      </c>
      <c r="U368" s="480">
        <f t="shared" si="192"/>
        <v>854633.2</v>
      </c>
      <c r="V368" s="480">
        <f t="shared" si="192"/>
        <v>2152143.0099999998</v>
      </c>
      <c r="W368" s="480">
        <f t="shared" si="192"/>
        <v>744098.33</v>
      </c>
      <c r="X368" s="480">
        <f t="shared" si="192"/>
        <v>701972.39999999991</v>
      </c>
      <c r="Y368" s="480">
        <f t="shared" si="192"/>
        <v>706072.28</v>
      </c>
      <c r="Z368" s="480" t="e">
        <f t="shared" si="192"/>
        <v>#REF!</v>
      </c>
      <c r="AA368" s="480" t="e">
        <f t="shared" si="192"/>
        <v>#REF!</v>
      </c>
      <c r="AB368" s="764"/>
      <c r="AC368" s="764"/>
    </row>
    <row r="369" spans="1:30" ht="18.75" thickBot="1" x14ac:dyDescent="0.3">
      <c r="A369" s="502"/>
      <c r="B369" s="503" t="s">
        <v>236</v>
      </c>
      <c r="C369" s="502"/>
      <c r="D369" s="504"/>
      <c r="E369" s="505"/>
      <c r="F369" s="505"/>
      <c r="G369" s="505"/>
      <c r="H369" s="1709"/>
      <c r="I369" s="370"/>
      <c r="J369" s="743"/>
      <c r="K369" s="741"/>
      <c r="L369" s="491"/>
      <c r="M369" s="742"/>
      <c r="N369" s="743"/>
      <c r="O369" s="389"/>
      <c r="P369" s="389"/>
      <c r="Q369" s="491"/>
      <c r="R369" s="870"/>
      <c r="S369" s="741"/>
      <c r="T369" s="491"/>
      <c r="U369" s="741"/>
      <c r="V369" s="714"/>
      <c r="W369" s="653"/>
      <c r="X369" s="491"/>
      <c r="Y369" s="742"/>
      <c r="Z369" s="1432"/>
      <c r="AA369" s="1102"/>
      <c r="AB369" s="764"/>
      <c r="AC369" s="764"/>
    </row>
    <row r="370" spans="1:30" ht="18.75" thickBot="1" x14ac:dyDescent="0.3">
      <c r="A370" s="658"/>
      <c r="B370" s="659" t="s">
        <v>103</v>
      </c>
      <c r="C370" s="660"/>
      <c r="D370" s="661"/>
      <c r="E370" s="662"/>
      <c r="F370" s="662"/>
      <c r="G370" s="662"/>
      <c r="H370" s="1710"/>
      <c r="I370" s="404">
        <f t="shared" ref="I370:Y370" si="193">I10+I106+I143+I169+I276+I343+I356+I134+I330</f>
        <v>8415166.4199999999</v>
      </c>
      <c r="J370" s="404">
        <f t="shared" si="193"/>
        <v>1742225.19</v>
      </c>
      <c r="K370" s="404">
        <f t="shared" si="193"/>
        <v>602196.69000000006</v>
      </c>
      <c r="L370" s="404">
        <f t="shared" si="193"/>
        <v>451174.02999999997</v>
      </c>
      <c r="M370" s="404">
        <f t="shared" si="193"/>
        <v>688854.47</v>
      </c>
      <c r="N370" s="404">
        <f t="shared" si="193"/>
        <v>2146827.5900000003</v>
      </c>
      <c r="O370" s="404">
        <f t="shared" si="193"/>
        <v>753368.04999999993</v>
      </c>
      <c r="P370" s="404">
        <f t="shared" si="193"/>
        <v>610522.48</v>
      </c>
      <c r="Q370" s="404">
        <f t="shared" si="193"/>
        <v>782937.06000000017</v>
      </c>
      <c r="R370" s="404">
        <f t="shared" si="193"/>
        <v>2373970.6300000004</v>
      </c>
      <c r="S370" s="404">
        <f t="shared" si="193"/>
        <v>774067.94</v>
      </c>
      <c r="T370" s="404">
        <f t="shared" si="193"/>
        <v>745269.49</v>
      </c>
      <c r="U370" s="404">
        <f t="shared" si="193"/>
        <v>854633.2</v>
      </c>
      <c r="V370" s="404">
        <f t="shared" si="193"/>
        <v>2152143.0099999998</v>
      </c>
      <c r="W370" s="404">
        <f t="shared" si="193"/>
        <v>744098.33</v>
      </c>
      <c r="X370" s="404">
        <f t="shared" si="193"/>
        <v>701972.39999999991</v>
      </c>
      <c r="Y370" s="404">
        <f t="shared" si="193"/>
        <v>706072.28</v>
      </c>
      <c r="Z370" s="404" t="e">
        <f>Z368+Z369</f>
        <v>#REF!</v>
      </c>
      <c r="AA370" s="404" t="e">
        <f>AA368+AA369</f>
        <v>#REF!</v>
      </c>
      <c r="AB370" s="764"/>
      <c r="AC370" s="764"/>
    </row>
    <row r="371" spans="1:30" ht="18" x14ac:dyDescent="0.25">
      <c r="A371" s="624"/>
      <c r="B371" s="625"/>
      <c r="C371" s="626"/>
      <c r="D371" s="626"/>
      <c r="E371" s="626"/>
      <c r="F371" s="1474"/>
      <c r="G371" s="1474"/>
      <c r="H371" s="626"/>
      <c r="I371" s="1505"/>
      <c r="J371" s="1505"/>
      <c r="K371" s="1505"/>
      <c r="L371" s="1505"/>
      <c r="M371" s="1505"/>
      <c r="N371" s="1505"/>
      <c r="O371" s="1505"/>
      <c r="P371" s="1505"/>
      <c r="Q371" s="1505"/>
      <c r="R371" s="1505"/>
      <c r="S371" s="1505"/>
      <c r="T371" s="1505"/>
      <c r="U371" s="1505"/>
      <c r="V371" s="1505"/>
      <c r="W371" s="1505"/>
      <c r="X371" s="1505"/>
      <c r="Y371" s="1505"/>
      <c r="Z371" s="1505" t="e">
        <f>Z372-Z370</f>
        <v>#REF!</v>
      </c>
      <c r="AA371" s="1505" t="e">
        <f>AA372-AA370</f>
        <v>#REF!</v>
      </c>
      <c r="AB371" s="764"/>
      <c r="AC371" s="764"/>
    </row>
    <row r="372" spans="1:30" ht="18.75" x14ac:dyDescent="0.3">
      <c r="A372" s="482"/>
      <c r="B372" s="2141" t="s">
        <v>260</v>
      </c>
      <c r="C372" s="2141"/>
      <c r="D372" s="2141"/>
      <c r="E372" s="2141"/>
      <c r="F372" s="2141"/>
      <c r="G372" s="2141"/>
      <c r="H372" s="2141"/>
      <c r="I372" s="557"/>
      <c r="J372" s="557"/>
      <c r="K372" s="557"/>
      <c r="L372" s="557"/>
      <c r="M372" s="557"/>
      <c r="N372" s="557"/>
      <c r="O372" s="557"/>
      <c r="P372" s="557"/>
      <c r="Q372" s="557"/>
      <c r="R372" s="557"/>
      <c r="S372" s="557"/>
      <c r="T372" s="557"/>
      <c r="U372" s="557"/>
      <c r="V372" s="557"/>
      <c r="W372" s="557"/>
      <c r="X372" s="557"/>
      <c r="Y372" s="557"/>
      <c r="Z372" s="1528"/>
      <c r="AA372" s="1527"/>
      <c r="AB372" s="764"/>
      <c r="AC372" s="764"/>
      <c r="AD372" s="3"/>
    </row>
    <row r="373" spans="1:30" ht="18" x14ac:dyDescent="0.25">
      <c r="A373" s="53"/>
      <c r="B373" s="53"/>
      <c r="C373" s="53"/>
      <c r="D373" s="53"/>
      <c r="E373" s="53"/>
      <c r="F373" s="1905"/>
      <c r="G373" s="53"/>
      <c r="H373" s="53"/>
      <c r="I373" s="1906"/>
      <c r="J373" s="481"/>
      <c r="K373" s="482"/>
      <c r="L373" s="482"/>
      <c r="M373" s="482"/>
      <c r="N373" s="1529"/>
      <c r="O373" s="904"/>
      <c r="P373" s="904"/>
      <c r="Q373" s="904"/>
      <c r="R373" s="1529"/>
      <c r="S373" s="904"/>
      <c r="T373" s="904"/>
      <c r="U373" s="904"/>
      <c r="V373" s="1529"/>
      <c r="W373" s="904"/>
      <c r="X373" s="904"/>
      <c r="Y373" s="904"/>
      <c r="Z373" s="903"/>
      <c r="AA373" s="3"/>
      <c r="AB373" s="764"/>
      <c r="AC373" s="764"/>
      <c r="AD373" s="3"/>
    </row>
    <row r="374" spans="1:30" ht="18" x14ac:dyDescent="0.25">
      <c r="A374" s="53"/>
      <c r="B374" s="53"/>
      <c r="C374" s="53"/>
      <c r="D374" s="53"/>
      <c r="E374" s="53"/>
      <c r="F374" s="53"/>
      <c r="G374" s="53"/>
      <c r="H374" s="53"/>
      <c r="I374" s="481"/>
      <c r="J374" s="482"/>
      <c r="K374" s="482"/>
      <c r="L374" s="482"/>
      <c r="M374" s="482"/>
      <c r="N374" s="482"/>
      <c r="O374" s="482"/>
      <c r="P374" s="482"/>
      <c r="Q374" s="482"/>
      <c r="R374" s="482"/>
      <c r="S374" s="482"/>
      <c r="T374" s="482"/>
      <c r="U374" s="482"/>
      <c r="V374" s="482"/>
      <c r="W374" s="482"/>
      <c r="X374" s="482"/>
      <c r="Y374" s="482"/>
      <c r="Z374" s="3"/>
      <c r="AA374" s="3"/>
      <c r="AB374" s="764"/>
      <c r="AC374" s="764"/>
    </row>
    <row r="375" spans="1:30" ht="18" x14ac:dyDescent="0.25">
      <c r="A375" s="53"/>
      <c r="B375" s="53"/>
      <c r="C375" s="53"/>
      <c r="D375" s="53"/>
      <c r="E375" s="53"/>
      <c r="F375" s="53"/>
      <c r="G375" s="53"/>
      <c r="H375" s="53"/>
      <c r="I375" s="482"/>
      <c r="J375" s="482"/>
      <c r="K375" s="482"/>
      <c r="L375" s="482"/>
      <c r="M375" s="482"/>
      <c r="N375" s="482"/>
      <c r="O375" s="482"/>
      <c r="P375" s="482"/>
      <c r="Q375" s="482"/>
      <c r="R375" s="482"/>
      <c r="S375" s="482"/>
      <c r="T375" s="482"/>
      <c r="U375" s="482"/>
      <c r="V375" s="482"/>
      <c r="W375" s="482"/>
      <c r="X375" s="482"/>
      <c r="Y375" s="482"/>
      <c r="Z375" s="3"/>
      <c r="AA375" s="3"/>
      <c r="AB375" s="764"/>
      <c r="AC375" s="764"/>
    </row>
    <row r="376" spans="1:30" ht="18" x14ac:dyDescent="0.25">
      <c r="A376" s="53"/>
      <c r="B376" s="53"/>
      <c r="C376" s="53"/>
      <c r="D376" s="53"/>
      <c r="E376" s="53"/>
      <c r="F376" s="53"/>
      <c r="G376" s="53"/>
      <c r="H376" s="53"/>
      <c r="I376" s="482"/>
      <c r="J376" s="482"/>
      <c r="K376" s="482"/>
      <c r="L376" s="482"/>
      <c r="M376" s="482"/>
      <c r="N376" s="482"/>
      <c r="O376" s="482"/>
      <c r="P376" s="482"/>
      <c r="Q376" s="482"/>
      <c r="R376" s="482"/>
      <c r="S376" s="482"/>
      <c r="T376" s="482"/>
      <c r="U376" s="482"/>
      <c r="V376" s="482"/>
      <c r="W376" s="482"/>
      <c r="X376" s="482"/>
      <c r="Y376" s="482"/>
      <c r="Z376" s="3"/>
      <c r="AA376" s="3"/>
      <c r="AB376" s="764"/>
      <c r="AC376" s="764"/>
    </row>
    <row r="377" spans="1:30" ht="18" x14ac:dyDescent="0.25">
      <c r="A377" s="53"/>
      <c r="B377" s="53"/>
      <c r="C377" s="53"/>
      <c r="D377" s="53"/>
      <c r="E377" s="53"/>
      <c r="F377" s="53"/>
      <c r="G377" s="53"/>
      <c r="H377" s="53"/>
      <c r="I377" s="482"/>
      <c r="J377" s="482"/>
      <c r="K377" s="482"/>
      <c r="L377" s="482"/>
      <c r="M377" s="482"/>
      <c r="N377" s="482"/>
      <c r="O377" s="482"/>
      <c r="P377" s="482"/>
      <c r="Q377" s="482"/>
      <c r="R377" s="482"/>
      <c r="S377" s="482"/>
      <c r="T377" s="482"/>
      <c r="U377" s="482"/>
      <c r="V377" s="482"/>
      <c r="W377" s="482"/>
      <c r="X377" s="482"/>
      <c r="Y377" s="482"/>
      <c r="Z377" s="3"/>
      <c r="AA377" s="3"/>
      <c r="AB377" s="764"/>
      <c r="AC377" s="764"/>
    </row>
    <row r="378" spans="1:30" ht="18" x14ac:dyDescent="0.25">
      <c r="A378" s="53"/>
      <c r="B378" s="53"/>
      <c r="C378" s="53"/>
      <c r="D378" s="53"/>
      <c r="E378" s="53"/>
      <c r="F378" s="53"/>
      <c r="G378" s="53"/>
      <c r="H378" s="53"/>
      <c r="I378" s="482"/>
      <c r="J378" s="482"/>
      <c r="K378" s="482"/>
      <c r="L378" s="482"/>
      <c r="M378" s="482"/>
      <c r="N378" s="482"/>
      <c r="O378" s="482"/>
      <c r="P378" s="482"/>
      <c r="Q378" s="482"/>
      <c r="R378" s="482"/>
      <c r="S378" s="482"/>
      <c r="T378" s="482"/>
      <c r="U378" s="482"/>
      <c r="V378" s="482"/>
      <c r="W378" s="482"/>
      <c r="X378" s="482"/>
      <c r="Y378" s="482"/>
      <c r="Z378" s="3"/>
      <c r="AA378" s="3"/>
      <c r="AB378" s="764"/>
      <c r="AC378" s="764"/>
    </row>
    <row r="379" spans="1:30" ht="18" x14ac:dyDescent="0.25">
      <c r="A379" s="53"/>
      <c r="B379" s="53"/>
      <c r="C379" s="53"/>
      <c r="D379" s="53"/>
      <c r="E379" s="53"/>
      <c r="F379" s="53"/>
      <c r="G379" s="53"/>
      <c r="H379" s="53"/>
      <c r="I379" s="482"/>
      <c r="J379" s="482"/>
      <c r="K379" s="482"/>
      <c r="L379" s="482"/>
      <c r="M379" s="482"/>
      <c r="N379" s="482"/>
      <c r="O379" s="482"/>
      <c r="P379" s="482"/>
      <c r="Q379" s="482"/>
      <c r="R379" s="482"/>
      <c r="S379" s="482"/>
      <c r="T379" s="482"/>
      <c r="U379" s="482"/>
      <c r="V379" s="482"/>
      <c r="W379" s="482"/>
      <c r="X379" s="482"/>
      <c r="Y379" s="482"/>
      <c r="Z379" s="3"/>
      <c r="AA379" s="3"/>
      <c r="AB379" s="764"/>
      <c r="AC379" s="764"/>
    </row>
    <row r="380" spans="1:30" ht="18" x14ac:dyDescent="0.25">
      <c r="A380" s="53"/>
      <c r="B380" s="53"/>
      <c r="C380" s="53"/>
      <c r="D380" s="53"/>
      <c r="E380" s="53"/>
      <c r="F380" s="53"/>
      <c r="G380" s="53"/>
      <c r="H380" s="53"/>
      <c r="I380" s="482"/>
      <c r="J380" s="482"/>
      <c r="K380" s="482"/>
      <c r="L380" s="482"/>
      <c r="M380" s="482"/>
      <c r="N380" s="482"/>
      <c r="O380" s="482"/>
      <c r="P380" s="482"/>
      <c r="Q380" s="482"/>
      <c r="R380" s="482"/>
      <c r="S380" s="482"/>
      <c r="T380" s="482"/>
      <c r="U380" s="482"/>
      <c r="V380" s="482"/>
      <c r="W380" s="482"/>
      <c r="X380" s="482"/>
      <c r="Y380" s="482"/>
      <c r="Z380" s="3"/>
      <c r="AA380" s="3"/>
      <c r="AB380" s="764"/>
      <c r="AC380" s="764"/>
    </row>
    <row r="381" spans="1:30" ht="18" x14ac:dyDescent="0.25">
      <c r="A381" s="53"/>
      <c r="B381" s="53"/>
      <c r="C381" s="53"/>
      <c r="D381" s="53"/>
      <c r="E381" s="53"/>
      <c r="F381" s="53"/>
      <c r="G381" s="53"/>
      <c r="H381" s="53"/>
      <c r="I381" s="482"/>
      <c r="J381" s="482"/>
      <c r="K381" s="482"/>
      <c r="L381" s="482"/>
      <c r="M381" s="482"/>
      <c r="N381" s="482"/>
      <c r="O381" s="482"/>
      <c r="P381" s="482"/>
      <c r="Q381" s="482"/>
      <c r="R381" s="482"/>
      <c r="S381" s="482"/>
      <c r="T381" s="482"/>
      <c r="U381" s="482"/>
      <c r="V381" s="482"/>
      <c r="W381" s="482"/>
      <c r="X381" s="482"/>
      <c r="Y381" s="482"/>
      <c r="Z381" s="3"/>
      <c r="AA381" s="3"/>
      <c r="AB381" s="764"/>
      <c r="AC381" s="764"/>
    </row>
    <row r="382" spans="1:30" ht="18" x14ac:dyDescent="0.25">
      <c r="A382" s="53"/>
      <c r="B382" s="53"/>
      <c r="C382" s="53"/>
      <c r="D382" s="53"/>
      <c r="E382" s="53"/>
      <c r="F382" s="53"/>
      <c r="G382" s="53"/>
      <c r="H382" s="53"/>
      <c r="I382" s="482"/>
      <c r="J382" s="482"/>
      <c r="K382" s="482"/>
      <c r="L382" s="482"/>
      <c r="M382" s="482"/>
      <c r="N382" s="482"/>
      <c r="O382" s="482"/>
      <c r="P382" s="482"/>
      <c r="Q382" s="482"/>
      <c r="R382" s="482"/>
      <c r="S382" s="482"/>
      <c r="T382" s="482"/>
      <c r="U382" s="482"/>
      <c r="V382" s="482"/>
      <c r="W382" s="482"/>
      <c r="X382" s="482"/>
      <c r="Y382" s="482"/>
      <c r="Z382" s="3"/>
      <c r="AA382" s="3"/>
      <c r="AB382" s="764"/>
      <c r="AC382" s="764"/>
    </row>
    <row r="383" spans="1:30" ht="18" x14ac:dyDescent="0.25">
      <c r="A383" s="53"/>
      <c r="B383" s="53"/>
      <c r="C383" s="53"/>
      <c r="D383" s="53"/>
      <c r="E383" s="53"/>
      <c r="F383" s="53"/>
      <c r="G383" s="53"/>
      <c r="H383" s="53"/>
      <c r="I383" s="482"/>
      <c r="J383" s="482"/>
      <c r="K383" s="482"/>
      <c r="L383" s="482"/>
      <c r="M383" s="482"/>
      <c r="N383" s="482"/>
      <c r="O383" s="482"/>
      <c r="P383" s="482"/>
      <c r="Q383" s="482"/>
      <c r="R383" s="482"/>
      <c r="S383" s="482"/>
      <c r="T383" s="482"/>
      <c r="U383" s="482"/>
      <c r="V383" s="482"/>
      <c r="W383" s="482"/>
      <c r="X383" s="482"/>
      <c r="Y383" s="482"/>
      <c r="Z383" s="3"/>
      <c r="AA383" s="3"/>
      <c r="AB383" s="764"/>
      <c r="AC383" s="764"/>
    </row>
    <row r="384" spans="1:30" ht="18" x14ac:dyDescent="0.25">
      <c r="A384" s="53"/>
      <c r="B384" s="53"/>
      <c r="C384" s="53"/>
      <c r="D384" s="53"/>
      <c r="E384" s="53"/>
      <c r="F384" s="53"/>
      <c r="G384" s="53"/>
      <c r="H384" s="53"/>
      <c r="I384" s="482"/>
      <c r="J384" s="482"/>
      <c r="K384" s="482"/>
      <c r="L384" s="482"/>
      <c r="M384" s="482"/>
      <c r="N384" s="482"/>
      <c r="O384" s="482"/>
      <c r="P384" s="482"/>
      <c r="Q384" s="482"/>
      <c r="R384" s="482"/>
      <c r="S384" s="482"/>
      <c r="T384" s="482"/>
      <c r="U384" s="482"/>
      <c r="V384" s="482"/>
      <c r="W384" s="482"/>
      <c r="X384" s="482"/>
      <c r="Y384" s="482"/>
      <c r="Z384" s="3"/>
      <c r="AA384" s="3"/>
      <c r="AB384" s="764"/>
      <c r="AC384" s="764"/>
    </row>
    <row r="385" spans="1:29" ht="18" x14ac:dyDescent="0.25">
      <c r="A385" s="53"/>
      <c r="B385" s="53"/>
      <c r="C385" s="53"/>
      <c r="D385" s="53"/>
      <c r="E385" s="53"/>
      <c r="F385" s="53"/>
      <c r="G385" s="53"/>
      <c r="H385" s="53"/>
      <c r="I385" s="482"/>
      <c r="J385" s="482"/>
      <c r="K385" s="482"/>
      <c r="L385" s="482"/>
      <c r="M385" s="482"/>
      <c r="N385" s="482"/>
      <c r="O385" s="482"/>
      <c r="P385" s="482"/>
      <c r="Q385" s="482"/>
      <c r="R385" s="482"/>
      <c r="S385" s="482"/>
      <c r="T385" s="482"/>
      <c r="U385" s="482"/>
      <c r="V385" s="482"/>
      <c r="W385" s="482"/>
      <c r="X385" s="482"/>
      <c r="Y385" s="482"/>
      <c r="Z385" s="3"/>
      <c r="AA385" s="3"/>
      <c r="AB385" s="764"/>
      <c r="AC385" s="764"/>
    </row>
    <row r="386" spans="1:29" ht="18" x14ac:dyDescent="0.25">
      <c r="A386" s="53"/>
      <c r="B386" s="53"/>
      <c r="C386" s="53"/>
      <c r="D386" s="53"/>
      <c r="E386" s="53"/>
      <c r="F386" s="53"/>
      <c r="G386" s="53"/>
      <c r="H386" s="53"/>
      <c r="I386" s="482"/>
      <c r="J386" s="482"/>
      <c r="K386" s="482"/>
      <c r="L386" s="482"/>
      <c r="M386" s="482"/>
      <c r="N386" s="482"/>
      <c r="O386" s="482"/>
      <c r="P386" s="482"/>
      <c r="Q386" s="482"/>
      <c r="R386" s="482"/>
      <c r="S386" s="482"/>
      <c r="T386" s="482"/>
      <c r="U386" s="482"/>
      <c r="V386" s="482"/>
      <c r="W386" s="482"/>
      <c r="X386" s="482"/>
      <c r="Y386" s="482"/>
      <c r="Z386" s="3"/>
      <c r="AA386" s="3"/>
      <c r="AB386" s="764"/>
      <c r="AC386" s="764"/>
    </row>
    <row r="387" spans="1:29" ht="18" x14ac:dyDescent="0.25">
      <c r="A387" s="53"/>
      <c r="B387" s="53"/>
      <c r="C387" s="53"/>
      <c r="D387" s="53"/>
      <c r="E387" s="53"/>
      <c r="F387" s="53"/>
      <c r="G387" s="53"/>
      <c r="H387" s="53"/>
      <c r="I387" s="482"/>
      <c r="J387" s="482"/>
      <c r="K387" s="482"/>
      <c r="L387" s="482"/>
      <c r="M387" s="482"/>
      <c r="N387" s="482"/>
      <c r="O387" s="482"/>
      <c r="P387" s="482"/>
      <c r="Q387" s="482"/>
      <c r="R387" s="482"/>
      <c r="S387" s="482"/>
      <c r="T387" s="482"/>
      <c r="U387" s="482"/>
      <c r="V387" s="482"/>
      <c r="W387" s="482"/>
      <c r="X387" s="482"/>
      <c r="Y387" s="482"/>
      <c r="Z387" s="3"/>
      <c r="AA387" s="3"/>
      <c r="AC387" s="764"/>
    </row>
    <row r="388" spans="1:29" ht="18" x14ac:dyDescent="0.25">
      <c r="A388" s="53"/>
      <c r="B388" s="53"/>
      <c r="C388" s="53"/>
      <c r="D388" s="53"/>
      <c r="E388" s="53"/>
      <c r="F388" s="53"/>
      <c r="G388" s="53"/>
      <c r="H388" s="53"/>
      <c r="I388" s="482"/>
      <c r="J388" s="482"/>
      <c r="K388" s="482"/>
      <c r="L388" s="482"/>
      <c r="M388" s="482"/>
      <c r="N388" s="482"/>
      <c r="O388" s="482"/>
      <c r="P388" s="482"/>
      <c r="Q388" s="482"/>
      <c r="R388" s="482"/>
      <c r="S388" s="482"/>
      <c r="T388" s="482"/>
      <c r="U388" s="482"/>
      <c r="V388" s="482"/>
      <c r="W388" s="482"/>
      <c r="X388" s="482"/>
      <c r="Y388" s="482"/>
      <c r="Z388" s="3"/>
      <c r="AA388" s="3"/>
      <c r="AC388" s="764"/>
    </row>
    <row r="389" spans="1:29" ht="18" x14ac:dyDescent="0.25">
      <c r="A389" s="53"/>
      <c r="B389" s="53"/>
      <c r="C389" s="53"/>
      <c r="D389" s="53"/>
      <c r="E389" s="53"/>
      <c r="F389" s="53"/>
      <c r="G389" s="53"/>
      <c r="H389" s="53"/>
      <c r="I389" s="482"/>
      <c r="J389" s="482"/>
      <c r="K389" s="482"/>
      <c r="L389" s="482"/>
      <c r="M389" s="482"/>
      <c r="N389" s="482"/>
      <c r="O389" s="482"/>
      <c r="P389" s="482"/>
      <c r="Q389" s="482"/>
      <c r="R389" s="482"/>
      <c r="S389" s="482"/>
      <c r="T389" s="482"/>
      <c r="U389" s="482"/>
      <c r="V389" s="482"/>
      <c r="W389" s="482"/>
      <c r="X389" s="482"/>
      <c r="Y389" s="482"/>
      <c r="Z389" s="3"/>
      <c r="AA389" s="3"/>
      <c r="AC389" s="764"/>
    </row>
    <row r="390" spans="1:29" ht="18" x14ac:dyDescent="0.25">
      <c r="A390" s="53"/>
      <c r="B390" s="53"/>
      <c r="C390" s="53"/>
      <c r="D390" s="53"/>
      <c r="E390" s="53"/>
      <c r="F390" s="53"/>
      <c r="G390" s="53"/>
      <c r="H390" s="53"/>
      <c r="I390" s="482"/>
      <c r="J390" s="482"/>
      <c r="K390" s="482"/>
      <c r="L390" s="482"/>
      <c r="M390" s="482"/>
      <c r="N390" s="482"/>
      <c r="O390" s="482"/>
      <c r="P390" s="482"/>
      <c r="Q390" s="482"/>
      <c r="R390" s="482"/>
      <c r="S390" s="482"/>
      <c r="T390" s="482"/>
      <c r="U390" s="482"/>
      <c r="V390" s="482"/>
      <c r="W390" s="482"/>
      <c r="X390" s="482"/>
      <c r="Y390" s="482"/>
      <c r="Z390" s="3"/>
      <c r="AA390" s="3"/>
      <c r="AC390" s="764"/>
    </row>
    <row r="391" spans="1:29" ht="18" x14ac:dyDescent="0.25">
      <c r="A391" s="53"/>
      <c r="B391" s="53"/>
      <c r="C391" s="53"/>
      <c r="D391" s="53"/>
      <c r="E391" s="53"/>
      <c r="F391" s="53"/>
      <c r="G391" s="53"/>
      <c r="H391" s="53"/>
      <c r="I391" s="482"/>
      <c r="J391" s="482"/>
      <c r="K391" s="482"/>
      <c r="L391" s="482"/>
      <c r="M391" s="482"/>
      <c r="N391" s="482"/>
      <c r="O391" s="482"/>
      <c r="P391" s="482"/>
      <c r="Q391" s="482"/>
      <c r="R391" s="482"/>
      <c r="S391" s="482"/>
      <c r="T391" s="482"/>
      <c r="U391" s="482"/>
      <c r="V391" s="482"/>
      <c r="W391" s="482"/>
      <c r="X391" s="482"/>
      <c r="Y391" s="482"/>
      <c r="Z391" s="3"/>
      <c r="AA391" s="3"/>
      <c r="AC391" s="764"/>
    </row>
    <row r="392" spans="1:29" ht="18" x14ac:dyDescent="0.25">
      <c r="A392" s="53"/>
      <c r="B392" s="53"/>
      <c r="C392" s="53"/>
      <c r="D392" s="53"/>
      <c r="E392" s="53"/>
      <c r="F392" s="53"/>
      <c r="G392" s="53"/>
      <c r="H392" s="53"/>
      <c r="I392" s="482"/>
      <c r="J392" s="482"/>
      <c r="K392" s="482"/>
      <c r="L392" s="482"/>
      <c r="M392" s="482"/>
      <c r="N392" s="482"/>
      <c r="O392" s="482"/>
      <c r="P392" s="482"/>
      <c r="Q392" s="482"/>
      <c r="R392" s="482"/>
      <c r="S392" s="482"/>
      <c r="T392" s="482"/>
      <c r="U392" s="482"/>
      <c r="V392" s="482"/>
      <c r="W392" s="482"/>
      <c r="X392" s="482"/>
      <c r="Y392" s="482"/>
      <c r="Z392" s="3"/>
      <c r="AA392" s="3"/>
      <c r="AC392" s="764"/>
    </row>
    <row r="393" spans="1:29" ht="18" x14ac:dyDescent="0.25">
      <c r="A393" s="53"/>
      <c r="B393" s="53"/>
      <c r="C393" s="53"/>
      <c r="D393" s="53"/>
      <c r="E393" s="53"/>
      <c r="F393" s="53"/>
      <c r="G393" s="53"/>
      <c r="H393" s="53"/>
      <c r="I393" s="482"/>
      <c r="J393" s="482"/>
      <c r="K393" s="482"/>
      <c r="L393" s="482"/>
      <c r="M393" s="482"/>
      <c r="N393" s="482"/>
      <c r="O393" s="482"/>
      <c r="P393" s="482"/>
      <c r="Q393" s="482"/>
      <c r="R393" s="482"/>
      <c r="S393" s="482"/>
      <c r="T393" s="482"/>
      <c r="U393" s="482"/>
      <c r="V393" s="482"/>
      <c r="W393" s="482"/>
      <c r="X393" s="482"/>
      <c r="Y393" s="482"/>
      <c r="Z393" s="3"/>
      <c r="AA393" s="3"/>
      <c r="AC393" s="764"/>
    </row>
    <row r="394" spans="1:29" ht="18" x14ac:dyDescent="0.25">
      <c r="A394" s="53"/>
      <c r="B394" s="53"/>
      <c r="C394" s="53"/>
      <c r="D394" s="53"/>
      <c r="E394" s="53"/>
      <c r="F394" s="53"/>
      <c r="G394" s="53"/>
      <c r="H394" s="53"/>
      <c r="I394" s="482"/>
      <c r="J394" s="482"/>
      <c r="K394" s="482"/>
      <c r="L394" s="482"/>
      <c r="M394" s="482"/>
      <c r="N394" s="482"/>
      <c r="O394" s="482"/>
      <c r="P394" s="482"/>
      <c r="Q394" s="482"/>
      <c r="R394" s="482"/>
      <c r="S394" s="482"/>
      <c r="T394" s="482"/>
      <c r="U394" s="482"/>
      <c r="V394" s="482"/>
      <c r="W394" s="482"/>
      <c r="X394" s="482"/>
      <c r="Y394" s="482"/>
      <c r="Z394" s="3"/>
      <c r="AA394" s="3"/>
      <c r="AC394" s="764"/>
    </row>
    <row r="395" spans="1:29" ht="18" x14ac:dyDescent="0.25">
      <c r="A395" s="53"/>
      <c r="B395" s="53"/>
      <c r="C395" s="53"/>
      <c r="D395" s="53"/>
      <c r="E395" s="53"/>
      <c r="F395" s="53"/>
      <c r="G395" s="53"/>
      <c r="H395" s="53"/>
      <c r="I395" s="482"/>
      <c r="J395" s="482"/>
      <c r="K395" s="482"/>
      <c r="L395" s="482"/>
      <c r="M395" s="482"/>
      <c r="N395" s="482"/>
      <c r="O395" s="482"/>
      <c r="P395" s="482"/>
      <c r="Q395" s="482"/>
      <c r="R395" s="482"/>
      <c r="S395" s="482"/>
      <c r="T395" s="482"/>
      <c r="U395" s="482"/>
      <c r="V395" s="482"/>
      <c r="W395" s="482"/>
      <c r="X395" s="482"/>
      <c r="Y395" s="482"/>
      <c r="Z395" s="3"/>
      <c r="AA395" s="3"/>
      <c r="AC395" s="764"/>
    </row>
    <row r="396" spans="1:29" ht="18" x14ac:dyDescent="0.25">
      <c r="A396" s="53"/>
      <c r="B396" s="53"/>
      <c r="C396" s="53"/>
      <c r="D396" s="53"/>
      <c r="E396" s="53"/>
      <c r="F396" s="53"/>
      <c r="G396" s="53"/>
      <c r="H396" s="53"/>
      <c r="I396" s="482"/>
      <c r="J396" s="482"/>
      <c r="K396" s="482"/>
      <c r="L396" s="482"/>
      <c r="M396" s="482"/>
      <c r="N396" s="482"/>
      <c r="O396" s="482"/>
      <c r="P396" s="482"/>
      <c r="Q396" s="482"/>
      <c r="R396" s="482"/>
      <c r="S396" s="482"/>
      <c r="T396" s="482"/>
      <c r="U396" s="482"/>
      <c r="V396" s="482"/>
      <c r="W396" s="482"/>
      <c r="X396" s="482"/>
      <c r="Y396" s="482"/>
      <c r="Z396" s="3"/>
      <c r="AA396" s="3"/>
      <c r="AC396" s="764"/>
    </row>
    <row r="397" spans="1:29" ht="18" x14ac:dyDescent="0.25">
      <c r="A397" s="53"/>
      <c r="B397" s="53"/>
      <c r="C397" s="53"/>
      <c r="D397" s="53"/>
      <c r="E397" s="53"/>
      <c r="F397" s="53"/>
      <c r="G397" s="53"/>
      <c r="H397" s="53"/>
      <c r="I397" s="482"/>
      <c r="J397" s="482"/>
      <c r="K397" s="482"/>
      <c r="L397" s="482"/>
      <c r="M397" s="482"/>
      <c r="N397" s="482"/>
      <c r="O397" s="482"/>
      <c r="P397" s="482"/>
      <c r="Q397" s="482"/>
      <c r="R397" s="482"/>
      <c r="S397" s="482"/>
      <c r="T397" s="482"/>
      <c r="U397" s="482"/>
      <c r="V397" s="482"/>
      <c r="W397" s="482"/>
      <c r="X397" s="482"/>
      <c r="Y397" s="482"/>
      <c r="Z397" s="3"/>
      <c r="AA397" s="3"/>
      <c r="AC397" s="764"/>
    </row>
    <row r="398" spans="1:29" ht="18" x14ac:dyDescent="0.25">
      <c r="A398" s="53"/>
      <c r="B398" s="53"/>
      <c r="C398" s="53"/>
      <c r="D398" s="53"/>
      <c r="E398" s="53"/>
      <c r="F398" s="53"/>
      <c r="G398" s="53"/>
      <c r="H398" s="53"/>
      <c r="I398" s="482"/>
      <c r="J398" s="482"/>
      <c r="K398" s="482"/>
      <c r="L398" s="482"/>
      <c r="M398" s="482"/>
      <c r="N398" s="482"/>
      <c r="O398" s="482"/>
      <c r="P398" s="482"/>
      <c r="Q398" s="482"/>
      <c r="R398" s="482"/>
      <c r="S398" s="482"/>
      <c r="T398" s="482"/>
      <c r="U398" s="482"/>
      <c r="V398" s="482"/>
      <c r="W398" s="482"/>
      <c r="X398" s="482"/>
      <c r="Y398" s="482"/>
      <c r="Z398" s="3"/>
      <c r="AA398" s="3"/>
      <c r="AC398" s="764"/>
    </row>
    <row r="399" spans="1:29" ht="18" x14ac:dyDescent="0.25">
      <c r="A399" s="53"/>
      <c r="B399" s="53"/>
      <c r="C399" s="53"/>
      <c r="D399" s="53"/>
      <c r="E399" s="53"/>
      <c r="F399" s="53"/>
      <c r="G399" s="53"/>
      <c r="H399" s="53"/>
      <c r="I399" s="482"/>
      <c r="J399" s="482"/>
      <c r="K399" s="482"/>
      <c r="L399" s="482"/>
      <c r="M399" s="482"/>
      <c r="N399" s="482"/>
      <c r="O399" s="482"/>
      <c r="P399" s="482"/>
      <c r="Q399" s="482"/>
      <c r="R399" s="482"/>
      <c r="S399" s="482"/>
      <c r="T399" s="482"/>
      <c r="U399" s="482"/>
      <c r="V399" s="482"/>
      <c r="W399" s="482"/>
      <c r="X399" s="482"/>
      <c r="Y399" s="482"/>
      <c r="Z399" s="3"/>
      <c r="AA399" s="3"/>
      <c r="AC399" s="764"/>
    </row>
    <row r="400" spans="1:29" ht="18" x14ac:dyDescent="0.25">
      <c r="A400" s="53"/>
      <c r="B400" s="53"/>
      <c r="C400" s="53"/>
      <c r="D400" s="53"/>
      <c r="E400" s="53"/>
      <c r="F400" s="53"/>
      <c r="G400" s="53"/>
      <c r="H400" s="53"/>
      <c r="I400" s="482"/>
      <c r="J400" s="482"/>
      <c r="K400" s="482"/>
      <c r="L400" s="482"/>
      <c r="M400" s="482"/>
      <c r="N400" s="482"/>
      <c r="O400" s="482"/>
      <c r="P400" s="482"/>
      <c r="Q400" s="482"/>
      <c r="R400" s="482"/>
      <c r="S400" s="482"/>
      <c r="T400" s="482"/>
      <c r="U400" s="482"/>
      <c r="V400" s="482"/>
      <c r="W400" s="482"/>
      <c r="X400" s="482"/>
      <c r="Y400" s="482"/>
      <c r="Z400" s="3"/>
      <c r="AA400" s="3"/>
      <c r="AC400" s="764"/>
    </row>
    <row r="401" spans="1:29" ht="18" x14ac:dyDescent="0.25">
      <c r="A401" s="53"/>
      <c r="B401" s="53"/>
      <c r="C401" s="53"/>
      <c r="D401" s="53"/>
      <c r="E401" s="53"/>
      <c r="F401" s="53"/>
      <c r="G401" s="53"/>
      <c r="H401" s="53"/>
      <c r="I401" s="482"/>
      <c r="J401" s="482"/>
      <c r="K401" s="482"/>
      <c r="L401" s="482"/>
      <c r="M401" s="482"/>
      <c r="N401" s="482"/>
      <c r="O401" s="482"/>
      <c r="P401" s="482"/>
      <c r="Q401" s="482"/>
      <c r="R401" s="482"/>
      <c r="S401" s="482"/>
      <c r="T401" s="482"/>
      <c r="U401" s="482"/>
      <c r="V401" s="482"/>
      <c r="W401" s="482"/>
      <c r="X401" s="482"/>
      <c r="Y401" s="482"/>
      <c r="Z401" s="3"/>
      <c r="AA401" s="3"/>
      <c r="AC401" s="764"/>
    </row>
    <row r="402" spans="1:29" x14ac:dyDescent="0.2">
      <c r="A402" s="53"/>
      <c r="B402" s="53"/>
      <c r="C402" s="53"/>
      <c r="D402" s="53"/>
      <c r="E402" s="53"/>
      <c r="F402" s="53"/>
      <c r="G402" s="53"/>
      <c r="H402" s="53"/>
      <c r="I402" s="482"/>
      <c r="J402" s="482"/>
      <c r="K402" s="482"/>
      <c r="L402" s="482"/>
      <c r="M402" s="482"/>
      <c r="N402" s="482"/>
      <c r="O402" s="482"/>
      <c r="P402" s="482"/>
      <c r="Q402" s="482"/>
      <c r="R402" s="482"/>
      <c r="S402" s="482"/>
      <c r="T402" s="482"/>
      <c r="U402" s="482"/>
      <c r="V402" s="482"/>
      <c r="W402" s="482"/>
      <c r="X402" s="482"/>
      <c r="Y402" s="482"/>
      <c r="Z402" s="3"/>
      <c r="AA402" s="3"/>
    </row>
    <row r="403" spans="1:29" x14ac:dyDescent="0.2">
      <c r="A403" s="53"/>
      <c r="B403" s="53"/>
      <c r="C403" s="53"/>
      <c r="D403" s="53"/>
      <c r="E403" s="53"/>
      <c r="F403" s="53"/>
      <c r="G403" s="53"/>
      <c r="H403" s="53"/>
      <c r="I403" s="482"/>
      <c r="J403" s="482"/>
      <c r="K403" s="482"/>
      <c r="L403" s="482"/>
      <c r="M403" s="482"/>
      <c r="N403" s="482"/>
      <c r="O403" s="482"/>
      <c r="P403" s="482"/>
      <c r="Q403" s="482"/>
      <c r="R403" s="482"/>
      <c r="S403" s="482"/>
      <c r="T403" s="482"/>
      <c r="U403" s="482"/>
      <c r="V403" s="482"/>
      <c r="W403" s="482"/>
      <c r="X403" s="482"/>
      <c r="Y403" s="482"/>
      <c r="Z403" s="3"/>
      <c r="AA403" s="3"/>
    </row>
    <row r="404" spans="1:29" x14ac:dyDescent="0.2">
      <c r="A404" s="53"/>
      <c r="B404" s="53"/>
      <c r="C404" s="53"/>
      <c r="D404" s="53"/>
      <c r="E404" s="53"/>
      <c r="F404" s="53"/>
      <c r="G404" s="53"/>
      <c r="H404" s="53"/>
      <c r="I404" s="482"/>
      <c r="J404" s="482"/>
      <c r="K404" s="482"/>
      <c r="L404" s="482"/>
      <c r="M404" s="482"/>
      <c r="N404" s="482"/>
      <c r="O404" s="482"/>
      <c r="P404" s="482"/>
      <c r="Q404" s="482"/>
      <c r="R404" s="482"/>
      <c r="S404" s="482"/>
      <c r="T404" s="482"/>
      <c r="U404" s="482"/>
      <c r="V404" s="482"/>
      <c r="W404" s="482"/>
      <c r="X404" s="482"/>
      <c r="Y404" s="482"/>
      <c r="Z404" s="3"/>
      <c r="AA404" s="3"/>
    </row>
    <row r="405" spans="1:29" x14ac:dyDescent="0.2">
      <c r="A405" s="53"/>
      <c r="B405" s="53"/>
      <c r="C405" s="53"/>
      <c r="D405" s="53"/>
      <c r="E405" s="53"/>
      <c r="F405" s="53"/>
      <c r="G405" s="53"/>
      <c r="H405" s="53"/>
      <c r="I405" s="482"/>
      <c r="J405" s="482"/>
      <c r="K405" s="482"/>
      <c r="L405" s="482"/>
      <c r="M405" s="482"/>
      <c r="N405" s="482"/>
      <c r="O405" s="482"/>
      <c r="P405" s="482"/>
      <c r="Q405" s="482"/>
      <c r="R405" s="482"/>
      <c r="S405" s="482"/>
      <c r="T405" s="482"/>
      <c r="U405" s="482"/>
      <c r="V405" s="482"/>
      <c r="W405" s="482"/>
      <c r="X405" s="482"/>
      <c r="Y405" s="482"/>
      <c r="Z405" s="3"/>
      <c r="AA405" s="3"/>
    </row>
    <row r="406" spans="1:29" x14ac:dyDescent="0.2">
      <c r="A406" s="53"/>
      <c r="B406" s="53"/>
      <c r="C406" s="53"/>
      <c r="D406" s="53"/>
      <c r="E406" s="53"/>
      <c r="F406" s="53"/>
      <c r="G406" s="53"/>
      <c r="H406" s="53"/>
      <c r="I406" s="482"/>
      <c r="J406" s="482"/>
      <c r="K406" s="482"/>
      <c r="L406" s="482"/>
      <c r="M406" s="482"/>
      <c r="N406" s="482"/>
      <c r="O406" s="482"/>
      <c r="P406" s="482"/>
      <c r="Q406" s="482"/>
      <c r="R406" s="482"/>
      <c r="S406" s="482"/>
      <c r="T406" s="482"/>
      <c r="U406" s="482"/>
      <c r="V406" s="482"/>
      <c r="W406" s="482"/>
      <c r="X406" s="482"/>
      <c r="Y406" s="482"/>
      <c r="Z406" s="3"/>
      <c r="AA406" s="3"/>
    </row>
    <row r="407" spans="1:29" x14ac:dyDescent="0.2">
      <c r="A407" s="53"/>
      <c r="B407" s="53"/>
      <c r="C407" s="53"/>
      <c r="D407" s="53"/>
      <c r="E407" s="53"/>
      <c r="F407" s="53"/>
      <c r="G407" s="53"/>
      <c r="H407" s="53"/>
      <c r="I407" s="482"/>
      <c r="J407" s="482"/>
      <c r="K407" s="482"/>
      <c r="L407" s="482"/>
      <c r="M407" s="482"/>
      <c r="N407" s="482"/>
      <c r="O407" s="482"/>
      <c r="P407" s="482"/>
      <c r="Q407" s="482"/>
      <c r="R407" s="482"/>
      <c r="S407" s="482"/>
      <c r="T407" s="482"/>
      <c r="U407" s="482"/>
      <c r="V407" s="482"/>
      <c r="W407" s="482"/>
      <c r="X407" s="482"/>
      <c r="Y407" s="482"/>
      <c r="Z407" s="3"/>
      <c r="AA407" s="3"/>
    </row>
    <row r="408" spans="1:29" x14ac:dyDescent="0.2">
      <c r="A408" s="53"/>
      <c r="B408" s="53"/>
      <c r="C408" s="53"/>
      <c r="D408" s="53"/>
      <c r="E408" s="53"/>
      <c r="F408" s="53"/>
      <c r="G408" s="53"/>
      <c r="H408" s="53"/>
      <c r="I408" s="482"/>
      <c r="J408" s="482"/>
      <c r="K408" s="482"/>
      <c r="L408" s="482"/>
      <c r="M408" s="482"/>
      <c r="N408" s="482"/>
      <c r="O408" s="482"/>
      <c r="P408" s="482"/>
      <c r="Q408" s="482"/>
      <c r="R408" s="482"/>
      <c r="S408" s="482"/>
      <c r="T408" s="482"/>
      <c r="U408" s="482"/>
      <c r="V408" s="482"/>
      <c r="W408" s="482"/>
      <c r="X408" s="482"/>
      <c r="Y408" s="482"/>
      <c r="Z408" s="3"/>
      <c r="AA408" s="3"/>
    </row>
    <row r="409" spans="1:29" x14ac:dyDescent="0.2">
      <c r="A409" s="53"/>
      <c r="B409" s="53"/>
      <c r="C409" s="53"/>
      <c r="D409" s="53"/>
      <c r="E409" s="53"/>
      <c r="F409" s="53"/>
      <c r="G409" s="53"/>
      <c r="H409" s="53"/>
      <c r="I409" s="482"/>
      <c r="J409" s="482"/>
      <c r="K409" s="482"/>
      <c r="L409" s="482"/>
      <c r="M409" s="482"/>
      <c r="N409" s="482"/>
      <c r="O409" s="482"/>
      <c r="P409" s="482"/>
      <c r="Q409" s="482"/>
      <c r="R409" s="482"/>
      <c r="S409" s="482"/>
      <c r="T409" s="482"/>
      <c r="U409" s="482"/>
      <c r="V409" s="482"/>
      <c r="W409" s="482"/>
      <c r="X409" s="482"/>
      <c r="Y409" s="482"/>
      <c r="Z409" s="3"/>
      <c r="AA409" s="3"/>
    </row>
    <row r="410" spans="1:29" x14ac:dyDescent="0.2">
      <c r="A410" s="53"/>
      <c r="B410" s="53"/>
      <c r="C410" s="53"/>
      <c r="D410" s="53"/>
      <c r="E410" s="53"/>
      <c r="F410" s="53"/>
      <c r="G410" s="53"/>
      <c r="H410" s="53"/>
      <c r="I410" s="482"/>
      <c r="J410" s="482"/>
      <c r="K410" s="482"/>
      <c r="L410" s="482"/>
      <c r="M410" s="482"/>
      <c r="N410" s="482"/>
      <c r="O410" s="482"/>
      <c r="P410" s="482"/>
      <c r="Q410" s="482"/>
      <c r="R410" s="482"/>
      <c r="S410" s="482"/>
      <c r="T410" s="482"/>
      <c r="U410" s="482"/>
      <c r="V410" s="482"/>
      <c r="W410" s="482"/>
      <c r="X410" s="482"/>
      <c r="Y410" s="482"/>
      <c r="Z410" s="3"/>
      <c r="AA410" s="3"/>
    </row>
    <row r="411" spans="1:29" x14ac:dyDescent="0.2">
      <c r="A411" s="53"/>
      <c r="B411" s="53"/>
      <c r="C411" s="53"/>
      <c r="D411" s="53"/>
      <c r="E411" s="53"/>
      <c r="F411" s="53"/>
      <c r="G411" s="53"/>
      <c r="H411" s="53"/>
      <c r="I411" s="482"/>
      <c r="J411" s="482"/>
      <c r="K411" s="482"/>
      <c r="L411" s="482"/>
      <c r="M411" s="482"/>
      <c r="N411" s="482"/>
      <c r="O411" s="482"/>
      <c r="P411" s="482"/>
      <c r="Q411" s="482"/>
      <c r="R411" s="482"/>
      <c r="S411" s="482"/>
      <c r="T411" s="482"/>
      <c r="U411" s="482"/>
      <c r="V411" s="482"/>
      <c r="W411" s="482"/>
      <c r="X411" s="482"/>
      <c r="Y411" s="482"/>
      <c r="Z411" s="3"/>
      <c r="AA411" s="3"/>
    </row>
    <row r="412" spans="1:29" x14ac:dyDescent="0.2">
      <c r="A412" s="53"/>
      <c r="B412" s="53"/>
      <c r="C412" s="53"/>
      <c r="D412" s="53"/>
      <c r="E412" s="53"/>
      <c r="F412" s="53"/>
      <c r="G412" s="53"/>
      <c r="H412" s="53"/>
      <c r="I412" s="482"/>
      <c r="J412" s="482"/>
      <c r="K412" s="482"/>
      <c r="L412" s="482"/>
      <c r="M412" s="482"/>
      <c r="N412" s="482"/>
      <c r="O412" s="482"/>
      <c r="P412" s="482"/>
      <c r="Q412" s="482"/>
      <c r="R412" s="482"/>
      <c r="S412" s="482"/>
      <c r="T412" s="482"/>
      <c r="U412" s="482"/>
      <c r="V412" s="482"/>
      <c r="W412" s="482"/>
      <c r="X412" s="482"/>
      <c r="Y412" s="482"/>
      <c r="Z412" s="3"/>
      <c r="AA412" s="3"/>
    </row>
    <row r="413" spans="1:29" x14ac:dyDescent="0.2">
      <c r="A413" s="53"/>
      <c r="B413" s="53"/>
      <c r="C413" s="53"/>
      <c r="D413" s="53"/>
      <c r="E413" s="53"/>
      <c r="F413" s="53"/>
      <c r="G413" s="53"/>
      <c r="H413" s="53"/>
      <c r="I413" s="482"/>
      <c r="J413" s="482"/>
      <c r="K413" s="482"/>
      <c r="L413" s="482"/>
      <c r="M413" s="482"/>
      <c r="N413" s="482"/>
      <c r="O413" s="482"/>
      <c r="P413" s="482"/>
      <c r="Q413" s="482"/>
      <c r="R413" s="482"/>
      <c r="S413" s="482"/>
      <c r="T413" s="482"/>
      <c r="U413" s="482"/>
      <c r="V413" s="482"/>
      <c r="W413" s="482"/>
      <c r="X413" s="482"/>
      <c r="Y413" s="482"/>
      <c r="Z413" s="3"/>
      <c r="AA413" s="3"/>
    </row>
    <row r="414" spans="1:29" x14ac:dyDescent="0.2">
      <c r="A414" s="53"/>
      <c r="B414" s="53"/>
      <c r="C414" s="53"/>
      <c r="D414" s="53"/>
      <c r="E414" s="53"/>
      <c r="F414" s="53"/>
      <c r="G414" s="53"/>
      <c r="H414" s="53"/>
      <c r="I414" s="482"/>
      <c r="J414" s="482"/>
      <c r="K414" s="482"/>
      <c r="L414" s="482"/>
      <c r="M414" s="482"/>
      <c r="N414" s="482"/>
      <c r="O414" s="482"/>
      <c r="P414" s="482"/>
      <c r="Q414" s="482"/>
      <c r="R414" s="482"/>
      <c r="S414" s="482"/>
      <c r="T414" s="482"/>
      <c r="U414" s="482"/>
      <c r="V414" s="482"/>
      <c r="W414" s="482"/>
      <c r="X414" s="482"/>
      <c r="Y414" s="482"/>
      <c r="Z414" s="3"/>
      <c r="AA414" s="3"/>
    </row>
    <row r="415" spans="1:29" x14ac:dyDescent="0.2">
      <c r="A415" s="53"/>
      <c r="B415" s="53"/>
      <c r="C415" s="53"/>
      <c r="D415" s="53"/>
      <c r="E415" s="53"/>
      <c r="F415" s="53"/>
      <c r="G415" s="53"/>
      <c r="H415" s="53"/>
      <c r="I415" s="482"/>
      <c r="J415" s="482"/>
      <c r="K415" s="482"/>
      <c r="L415" s="482"/>
      <c r="M415" s="482"/>
      <c r="N415" s="482"/>
      <c r="O415" s="482"/>
      <c r="P415" s="482"/>
      <c r="Q415" s="482"/>
      <c r="R415" s="482"/>
      <c r="S415" s="482"/>
      <c r="T415" s="482"/>
      <c r="U415" s="482"/>
      <c r="V415" s="482"/>
      <c r="W415" s="482"/>
      <c r="X415" s="482"/>
      <c r="Y415" s="482"/>
      <c r="Z415" s="3"/>
      <c r="AA415" s="3"/>
    </row>
    <row r="416" spans="1:29" x14ac:dyDescent="0.2">
      <c r="A416" s="53"/>
      <c r="B416" s="53"/>
      <c r="C416" s="53"/>
      <c r="D416" s="53"/>
      <c r="E416" s="53"/>
      <c r="F416" s="53"/>
      <c r="G416" s="53"/>
      <c r="H416" s="53"/>
      <c r="I416" s="482"/>
      <c r="J416" s="482"/>
      <c r="K416" s="482"/>
      <c r="L416" s="482"/>
      <c r="M416" s="482"/>
      <c r="N416" s="482"/>
      <c r="O416" s="482"/>
      <c r="P416" s="482"/>
      <c r="Q416" s="482"/>
      <c r="R416" s="482"/>
      <c r="S416" s="482"/>
      <c r="T416" s="482"/>
      <c r="U416" s="482"/>
      <c r="V416" s="482"/>
      <c r="W416" s="482"/>
      <c r="X416" s="482"/>
      <c r="Y416" s="482"/>
      <c r="Z416" s="3"/>
      <c r="AA416" s="3"/>
    </row>
    <row r="417" spans="1:27" x14ac:dyDescent="0.2">
      <c r="A417" s="53"/>
      <c r="B417" s="53"/>
      <c r="C417" s="53"/>
      <c r="D417" s="53"/>
      <c r="E417" s="53"/>
      <c r="F417" s="53"/>
      <c r="G417" s="53"/>
      <c r="H417" s="53"/>
      <c r="I417" s="482"/>
      <c r="J417" s="482"/>
      <c r="K417" s="482"/>
      <c r="L417" s="482"/>
      <c r="M417" s="482"/>
      <c r="N417" s="482"/>
      <c r="O417" s="482"/>
      <c r="P417" s="482"/>
      <c r="Q417" s="482"/>
      <c r="R417" s="482"/>
      <c r="S417" s="482"/>
      <c r="T417" s="482"/>
      <c r="U417" s="482"/>
      <c r="V417" s="482"/>
      <c r="W417" s="482"/>
      <c r="X417" s="482"/>
      <c r="Y417" s="482"/>
      <c r="Z417" s="3"/>
      <c r="AA417" s="3"/>
    </row>
    <row r="418" spans="1:27" x14ac:dyDescent="0.2">
      <c r="A418" s="53"/>
      <c r="B418" s="53"/>
      <c r="C418" s="53"/>
      <c r="D418" s="53"/>
      <c r="E418" s="53"/>
      <c r="F418" s="53"/>
      <c r="G418" s="53"/>
      <c r="H418" s="53"/>
      <c r="I418" s="482"/>
      <c r="J418" s="482"/>
      <c r="K418" s="482"/>
      <c r="L418" s="482"/>
      <c r="M418" s="482"/>
      <c r="N418" s="482"/>
      <c r="O418" s="482"/>
      <c r="P418" s="482"/>
      <c r="Q418" s="482"/>
      <c r="R418" s="482"/>
      <c r="S418" s="482"/>
      <c r="T418" s="482"/>
      <c r="U418" s="482"/>
      <c r="V418" s="482"/>
      <c r="W418" s="482"/>
      <c r="X418" s="482"/>
      <c r="Y418" s="482"/>
      <c r="Z418" s="3"/>
      <c r="AA418" s="3"/>
    </row>
    <row r="419" spans="1:27" x14ac:dyDescent="0.2">
      <c r="A419" s="53"/>
      <c r="B419" s="53"/>
      <c r="C419" s="53"/>
      <c r="D419" s="53"/>
      <c r="E419" s="53"/>
      <c r="F419" s="53"/>
      <c r="G419" s="53"/>
      <c r="H419" s="53"/>
      <c r="I419" s="482"/>
      <c r="J419" s="482"/>
      <c r="K419" s="482"/>
      <c r="L419" s="482"/>
      <c r="M419" s="482"/>
      <c r="N419" s="482"/>
      <c r="O419" s="482"/>
      <c r="P419" s="482"/>
      <c r="Q419" s="482"/>
      <c r="R419" s="482"/>
      <c r="S419" s="482"/>
      <c r="T419" s="482"/>
      <c r="U419" s="482"/>
      <c r="V419" s="482"/>
      <c r="W419" s="482"/>
      <c r="X419" s="482"/>
      <c r="Y419" s="482"/>
      <c r="Z419" s="3"/>
      <c r="AA419" s="3"/>
    </row>
    <row r="420" spans="1:27" x14ac:dyDescent="0.2">
      <c r="A420" s="53"/>
      <c r="B420" s="53"/>
      <c r="C420" s="53"/>
      <c r="D420" s="53"/>
      <c r="E420" s="53"/>
      <c r="F420" s="53"/>
      <c r="G420" s="53"/>
      <c r="H420" s="53"/>
      <c r="I420" s="482"/>
      <c r="J420" s="482"/>
      <c r="K420" s="482"/>
      <c r="L420" s="482"/>
      <c r="M420" s="482"/>
      <c r="N420" s="482"/>
      <c r="O420" s="482"/>
      <c r="P420" s="482"/>
      <c r="Q420" s="482"/>
      <c r="R420" s="482"/>
      <c r="S420" s="482"/>
      <c r="T420" s="482"/>
      <c r="U420" s="482"/>
      <c r="V420" s="482"/>
      <c r="W420" s="482"/>
      <c r="X420" s="482"/>
      <c r="Y420" s="482"/>
      <c r="Z420" s="3"/>
      <c r="AA420" s="3"/>
    </row>
    <row r="421" spans="1:27" x14ac:dyDescent="0.2">
      <c r="A421" s="53"/>
      <c r="B421" s="53"/>
      <c r="C421" s="53"/>
      <c r="D421" s="53"/>
      <c r="E421" s="53"/>
      <c r="F421" s="53"/>
      <c r="G421" s="53"/>
      <c r="H421" s="53"/>
      <c r="I421" s="482"/>
      <c r="J421" s="482"/>
      <c r="K421" s="482"/>
      <c r="L421" s="482"/>
      <c r="M421" s="482"/>
      <c r="N421" s="482"/>
      <c r="O421" s="482"/>
      <c r="P421" s="482"/>
      <c r="Q421" s="482"/>
      <c r="R421" s="482"/>
      <c r="S421" s="482"/>
      <c r="T421" s="482"/>
      <c r="U421" s="482"/>
      <c r="V421" s="482"/>
      <c r="W421" s="482"/>
      <c r="X421" s="482"/>
      <c r="Y421" s="482"/>
      <c r="Z421" s="3"/>
      <c r="AA421" s="3"/>
    </row>
    <row r="422" spans="1:27" x14ac:dyDescent="0.2">
      <c r="A422" s="53"/>
      <c r="B422" s="53"/>
      <c r="C422" s="53"/>
      <c r="D422" s="53"/>
      <c r="E422" s="53"/>
      <c r="F422" s="53"/>
      <c r="G422" s="53"/>
      <c r="H422" s="53"/>
      <c r="I422" s="482"/>
      <c r="J422" s="482"/>
      <c r="K422" s="482"/>
      <c r="L422" s="482"/>
      <c r="M422" s="482"/>
      <c r="N422" s="482"/>
      <c r="O422" s="482"/>
      <c r="P422" s="482"/>
      <c r="Q422" s="482"/>
      <c r="R422" s="482"/>
      <c r="S422" s="482"/>
      <c r="T422" s="482"/>
      <c r="U422" s="482"/>
      <c r="V422" s="482"/>
      <c r="W422" s="482"/>
      <c r="X422" s="482"/>
      <c r="Y422" s="482"/>
      <c r="Z422" s="3"/>
      <c r="AA422" s="3"/>
    </row>
    <row r="423" spans="1:27" x14ac:dyDescent="0.2">
      <c r="A423" s="53"/>
      <c r="B423" s="53"/>
      <c r="C423" s="53"/>
      <c r="D423" s="53"/>
      <c r="E423" s="53"/>
      <c r="F423" s="53"/>
      <c r="G423" s="53"/>
      <c r="H423" s="53"/>
      <c r="I423" s="482"/>
      <c r="J423" s="482"/>
      <c r="K423" s="482"/>
      <c r="L423" s="482"/>
      <c r="M423" s="482"/>
      <c r="N423" s="482"/>
      <c r="O423" s="482"/>
      <c r="P423" s="482"/>
      <c r="Q423" s="482"/>
      <c r="R423" s="482"/>
      <c r="S423" s="482"/>
      <c r="T423" s="482"/>
      <c r="U423" s="482"/>
      <c r="V423" s="482"/>
      <c r="W423" s="482"/>
      <c r="X423" s="482"/>
      <c r="Y423" s="482"/>
      <c r="Z423" s="3"/>
      <c r="AA423" s="3"/>
    </row>
    <row r="424" spans="1:27" x14ac:dyDescent="0.2">
      <c r="A424" s="53"/>
      <c r="B424" s="53"/>
      <c r="C424" s="53"/>
      <c r="D424" s="53"/>
      <c r="E424" s="53"/>
      <c r="F424" s="53"/>
      <c r="G424" s="53"/>
      <c r="H424" s="53"/>
      <c r="I424" s="482"/>
      <c r="J424" s="482"/>
      <c r="K424" s="482"/>
      <c r="L424" s="482"/>
      <c r="M424" s="482"/>
      <c r="N424" s="482"/>
      <c r="O424" s="482"/>
      <c r="P424" s="482"/>
      <c r="Q424" s="482"/>
      <c r="R424" s="482"/>
      <c r="S424" s="482"/>
      <c r="T424" s="482"/>
      <c r="U424" s="482"/>
      <c r="V424" s="482"/>
      <c r="W424" s="482"/>
      <c r="X424" s="482"/>
      <c r="Y424" s="482"/>
      <c r="Z424" s="3"/>
      <c r="AA424" s="3"/>
    </row>
    <row r="425" spans="1:27" x14ac:dyDescent="0.2">
      <c r="A425" s="53"/>
      <c r="B425" s="53"/>
      <c r="C425" s="53"/>
      <c r="D425" s="53"/>
      <c r="E425" s="53"/>
      <c r="F425" s="53"/>
      <c r="G425" s="53"/>
      <c r="H425" s="53"/>
      <c r="I425" s="482"/>
      <c r="J425" s="482"/>
      <c r="K425" s="482"/>
      <c r="L425" s="482"/>
      <c r="M425" s="482"/>
      <c r="N425" s="482"/>
      <c r="O425" s="482"/>
      <c r="P425" s="482"/>
      <c r="Q425" s="482"/>
      <c r="R425" s="482"/>
      <c r="S425" s="482"/>
      <c r="T425" s="482"/>
      <c r="U425" s="482"/>
      <c r="V425" s="482"/>
      <c r="W425" s="482"/>
      <c r="X425" s="482"/>
      <c r="Y425" s="482"/>
      <c r="Z425" s="3"/>
      <c r="AA425" s="3"/>
    </row>
    <row r="426" spans="1:27" x14ac:dyDescent="0.2">
      <c r="A426" s="53"/>
      <c r="B426" s="53"/>
      <c r="C426" s="53"/>
      <c r="D426" s="53"/>
      <c r="E426" s="53"/>
      <c r="F426" s="53"/>
      <c r="G426" s="53"/>
      <c r="H426" s="53"/>
      <c r="I426" s="482"/>
      <c r="J426" s="482"/>
      <c r="K426" s="482"/>
      <c r="L426" s="482"/>
      <c r="M426" s="482"/>
      <c r="N426" s="482"/>
      <c r="O426" s="482"/>
      <c r="P426" s="482"/>
      <c r="Q426" s="482"/>
      <c r="R426" s="482"/>
      <c r="S426" s="482"/>
      <c r="T426" s="482"/>
      <c r="U426" s="482"/>
      <c r="V426" s="482"/>
      <c r="W426" s="482"/>
      <c r="X426" s="482"/>
      <c r="Y426" s="482"/>
      <c r="Z426" s="3"/>
      <c r="AA426" s="3"/>
    </row>
    <row r="427" spans="1:27" x14ac:dyDescent="0.2">
      <c r="A427" s="53"/>
      <c r="B427" s="53"/>
      <c r="C427" s="53"/>
      <c r="D427" s="53"/>
      <c r="E427" s="53"/>
      <c r="F427" s="53"/>
      <c r="G427" s="53"/>
      <c r="H427" s="53"/>
      <c r="I427" s="482"/>
      <c r="J427" s="482"/>
      <c r="K427" s="482"/>
      <c r="L427" s="482"/>
      <c r="M427" s="482"/>
      <c r="N427" s="482"/>
      <c r="O427" s="482"/>
      <c r="P427" s="482"/>
      <c r="Q427" s="482"/>
      <c r="R427" s="482"/>
      <c r="S427" s="482"/>
      <c r="T427" s="482"/>
      <c r="U427" s="482"/>
      <c r="V427" s="482"/>
      <c r="W427" s="482"/>
      <c r="X427" s="482"/>
      <c r="Y427" s="482"/>
      <c r="Z427" s="3"/>
      <c r="AA427" s="3"/>
    </row>
    <row r="428" spans="1:27" x14ac:dyDescent="0.2">
      <c r="A428" s="53"/>
      <c r="B428" s="53"/>
      <c r="C428" s="53"/>
      <c r="D428" s="53"/>
      <c r="E428" s="53"/>
      <c r="F428" s="53"/>
      <c r="G428" s="53"/>
      <c r="H428" s="53"/>
      <c r="I428" s="482"/>
      <c r="J428" s="482"/>
      <c r="K428" s="482"/>
      <c r="L428" s="482"/>
      <c r="M428" s="482"/>
      <c r="N428" s="482"/>
      <c r="O428" s="482"/>
      <c r="P428" s="482"/>
      <c r="Q428" s="482"/>
      <c r="R428" s="482"/>
      <c r="S428" s="482"/>
      <c r="T428" s="482"/>
      <c r="U428" s="482"/>
      <c r="V428" s="482"/>
      <c r="W428" s="482"/>
      <c r="X428" s="482"/>
      <c r="Y428" s="482"/>
      <c r="Z428" s="3"/>
      <c r="AA428" s="3"/>
    </row>
    <row r="429" spans="1:27" x14ac:dyDescent="0.2">
      <c r="A429" s="53"/>
      <c r="B429" s="53"/>
      <c r="C429" s="53"/>
      <c r="D429" s="53"/>
      <c r="E429" s="53"/>
      <c r="F429" s="53"/>
      <c r="G429" s="53"/>
      <c r="H429" s="53"/>
      <c r="I429" s="482"/>
      <c r="J429" s="482"/>
      <c r="K429" s="482"/>
      <c r="L429" s="482"/>
      <c r="M429" s="482"/>
      <c r="N429" s="482"/>
      <c r="O429" s="482"/>
      <c r="P429" s="482"/>
      <c r="Q429" s="482"/>
      <c r="R429" s="482"/>
      <c r="S429" s="482"/>
      <c r="T429" s="482"/>
      <c r="U429" s="482"/>
      <c r="V429" s="482"/>
      <c r="W429" s="482"/>
      <c r="X429" s="482"/>
      <c r="Y429" s="482"/>
      <c r="Z429" s="3"/>
      <c r="AA429" s="3"/>
    </row>
    <row r="430" spans="1:27" x14ac:dyDescent="0.2">
      <c r="A430" s="53"/>
      <c r="B430" s="53"/>
      <c r="C430" s="53"/>
      <c r="D430" s="53"/>
      <c r="E430" s="53"/>
      <c r="F430" s="53"/>
      <c r="G430" s="53"/>
      <c r="H430" s="53"/>
      <c r="I430" s="482"/>
      <c r="J430" s="482"/>
      <c r="K430" s="482"/>
      <c r="L430" s="482"/>
      <c r="M430" s="482"/>
      <c r="N430" s="482"/>
      <c r="O430" s="482"/>
      <c r="P430" s="482"/>
      <c r="Q430" s="482"/>
      <c r="R430" s="482"/>
      <c r="S430" s="482"/>
      <c r="T430" s="482"/>
      <c r="U430" s="482"/>
      <c r="V430" s="482"/>
      <c r="W430" s="482"/>
      <c r="X430" s="482"/>
      <c r="Y430" s="482"/>
      <c r="Z430" s="3"/>
      <c r="AA430" s="3"/>
    </row>
    <row r="431" spans="1:27" x14ac:dyDescent="0.2">
      <c r="A431" s="53"/>
      <c r="B431" s="53"/>
      <c r="C431" s="53"/>
      <c r="D431" s="53"/>
      <c r="E431" s="53"/>
      <c r="F431" s="53"/>
      <c r="G431" s="53"/>
      <c r="H431" s="53"/>
      <c r="I431" s="482"/>
      <c r="J431" s="482"/>
      <c r="K431" s="482"/>
      <c r="L431" s="482"/>
      <c r="M431" s="482"/>
      <c r="N431" s="482"/>
      <c r="O431" s="482"/>
      <c r="P431" s="482"/>
      <c r="Q431" s="482"/>
      <c r="R431" s="482"/>
      <c r="S431" s="482"/>
      <c r="T431" s="482"/>
      <c r="U431" s="482"/>
      <c r="V431" s="482"/>
      <c r="W431" s="482"/>
      <c r="X431" s="482"/>
      <c r="Y431" s="482"/>
      <c r="Z431" s="3"/>
      <c r="AA431" s="3"/>
    </row>
    <row r="432" spans="1:27" x14ac:dyDescent="0.2">
      <c r="A432" s="53"/>
      <c r="B432" s="53"/>
      <c r="C432" s="53"/>
      <c r="D432" s="53"/>
      <c r="E432" s="53"/>
      <c r="F432" s="53"/>
      <c r="G432" s="53"/>
      <c r="H432" s="53"/>
      <c r="I432" s="482"/>
      <c r="J432" s="482"/>
      <c r="K432" s="482"/>
      <c r="L432" s="482"/>
      <c r="M432" s="482"/>
      <c r="N432" s="482"/>
      <c r="O432" s="482"/>
      <c r="P432" s="482"/>
      <c r="Q432" s="482"/>
      <c r="R432" s="482"/>
      <c r="S432" s="482"/>
      <c r="T432" s="482"/>
      <c r="U432" s="482"/>
      <c r="V432" s="482"/>
      <c r="W432" s="482"/>
      <c r="X432" s="482"/>
      <c r="Y432" s="482"/>
      <c r="Z432" s="3"/>
      <c r="AA432" s="3"/>
    </row>
    <row r="433" spans="1:27" x14ac:dyDescent="0.2">
      <c r="A433" s="53"/>
      <c r="B433" s="53"/>
      <c r="C433" s="53"/>
      <c r="D433" s="53"/>
      <c r="E433" s="53"/>
      <c r="F433" s="53"/>
      <c r="G433" s="53"/>
      <c r="H433" s="53"/>
      <c r="I433" s="482"/>
      <c r="J433" s="482"/>
      <c r="K433" s="482"/>
      <c r="L433" s="482"/>
      <c r="M433" s="482"/>
      <c r="N433" s="482"/>
      <c r="O433" s="482"/>
      <c r="P433" s="482"/>
      <c r="Q433" s="482"/>
      <c r="R433" s="482"/>
      <c r="S433" s="482"/>
      <c r="T433" s="482"/>
      <c r="U433" s="482"/>
      <c r="V433" s="482"/>
      <c r="W433" s="482"/>
      <c r="X433" s="482"/>
      <c r="Y433" s="482"/>
      <c r="Z433" s="3"/>
      <c r="AA433" s="3"/>
    </row>
    <row r="434" spans="1:27" x14ac:dyDescent="0.2">
      <c r="A434" s="53"/>
      <c r="B434" s="53"/>
      <c r="C434" s="53"/>
      <c r="D434" s="53"/>
      <c r="E434" s="53"/>
      <c r="F434" s="53"/>
      <c r="G434" s="53"/>
      <c r="H434" s="53"/>
      <c r="I434" s="482"/>
      <c r="J434" s="482"/>
      <c r="K434" s="482"/>
      <c r="L434" s="482"/>
      <c r="M434" s="482"/>
      <c r="N434" s="482"/>
      <c r="O434" s="482"/>
      <c r="P434" s="482"/>
      <c r="Q434" s="482"/>
      <c r="R434" s="482"/>
      <c r="S434" s="482"/>
      <c r="T434" s="482"/>
      <c r="U434" s="482"/>
      <c r="V434" s="482"/>
      <c r="W434" s="482"/>
      <c r="X434" s="482"/>
      <c r="Y434" s="482"/>
      <c r="Z434" s="3"/>
      <c r="AA434" s="3"/>
    </row>
    <row r="435" spans="1:27" x14ac:dyDescent="0.2">
      <c r="A435" s="53"/>
      <c r="B435" s="53"/>
      <c r="C435" s="53"/>
      <c r="D435" s="53"/>
      <c r="E435" s="53"/>
      <c r="F435" s="53"/>
      <c r="G435" s="53"/>
      <c r="H435" s="53"/>
      <c r="I435" s="482"/>
      <c r="J435" s="482"/>
      <c r="K435" s="482"/>
      <c r="L435" s="482"/>
      <c r="M435" s="482"/>
      <c r="N435" s="482"/>
      <c r="O435" s="482"/>
      <c r="P435" s="482"/>
      <c r="Q435" s="482"/>
      <c r="R435" s="482"/>
      <c r="S435" s="482"/>
      <c r="T435" s="482"/>
      <c r="U435" s="482"/>
      <c r="V435" s="482"/>
      <c r="W435" s="482"/>
      <c r="X435" s="482"/>
      <c r="Y435" s="482"/>
      <c r="Z435" s="3"/>
      <c r="AA435" s="3"/>
    </row>
    <row r="436" spans="1:27" x14ac:dyDescent="0.2">
      <c r="A436" s="53"/>
      <c r="B436" s="53"/>
      <c r="C436" s="53"/>
      <c r="D436" s="53"/>
      <c r="E436" s="53"/>
      <c r="F436" s="53"/>
      <c r="G436" s="53"/>
      <c r="H436" s="53"/>
      <c r="I436" s="482"/>
      <c r="J436" s="482"/>
      <c r="K436" s="482"/>
      <c r="L436" s="482"/>
      <c r="M436" s="482"/>
      <c r="N436" s="482"/>
      <c r="O436" s="482"/>
      <c r="P436" s="482"/>
      <c r="Q436" s="482"/>
      <c r="R436" s="482"/>
      <c r="S436" s="482"/>
      <c r="T436" s="482"/>
      <c r="U436" s="482"/>
      <c r="V436" s="482"/>
      <c r="W436" s="482"/>
      <c r="X436" s="482"/>
      <c r="Y436" s="482"/>
      <c r="Z436" s="3"/>
      <c r="AA436" s="3"/>
    </row>
    <row r="437" spans="1:27" x14ac:dyDescent="0.2">
      <c r="A437" s="53"/>
      <c r="B437" s="53"/>
      <c r="C437" s="53"/>
      <c r="D437" s="53"/>
      <c r="E437" s="53"/>
      <c r="F437" s="53"/>
      <c r="G437" s="53"/>
      <c r="H437" s="53"/>
      <c r="I437" s="482"/>
      <c r="J437" s="482"/>
      <c r="K437" s="482"/>
      <c r="L437" s="482"/>
      <c r="M437" s="482"/>
      <c r="N437" s="482"/>
      <c r="O437" s="482"/>
      <c r="P437" s="482"/>
      <c r="Q437" s="482"/>
      <c r="R437" s="482"/>
      <c r="S437" s="482"/>
      <c r="T437" s="482"/>
      <c r="U437" s="482"/>
      <c r="V437" s="482"/>
      <c r="W437" s="482"/>
      <c r="X437" s="482"/>
      <c r="Y437" s="482"/>
      <c r="Z437" s="3"/>
      <c r="AA437" s="3"/>
    </row>
    <row r="438" spans="1:27" x14ac:dyDescent="0.2">
      <c r="A438" s="53"/>
      <c r="B438" s="53"/>
      <c r="C438" s="53"/>
      <c r="D438" s="53"/>
      <c r="E438" s="53"/>
      <c r="F438" s="53"/>
      <c r="G438" s="53"/>
      <c r="H438" s="53"/>
      <c r="I438" s="482"/>
      <c r="J438" s="482"/>
      <c r="K438" s="482"/>
      <c r="L438" s="482"/>
      <c r="M438" s="482"/>
      <c r="N438" s="482"/>
      <c r="O438" s="482"/>
      <c r="P438" s="482"/>
      <c r="Q438" s="482"/>
      <c r="R438" s="482"/>
      <c r="S438" s="482"/>
      <c r="T438" s="482"/>
      <c r="U438" s="482"/>
      <c r="V438" s="482"/>
      <c r="W438" s="482"/>
      <c r="X438" s="482"/>
      <c r="Y438" s="482"/>
      <c r="Z438" s="3"/>
      <c r="AA438" s="3"/>
    </row>
    <row r="439" spans="1:27" x14ac:dyDescent="0.2">
      <c r="A439" s="53"/>
      <c r="B439" s="53"/>
      <c r="C439" s="53"/>
      <c r="D439" s="53"/>
      <c r="E439" s="53"/>
      <c r="F439" s="53"/>
      <c r="G439" s="53"/>
      <c r="H439" s="53"/>
      <c r="I439" s="482"/>
      <c r="J439" s="482"/>
      <c r="K439" s="482"/>
      <c r="L439" s="482"/>
      <c r="M439" s="482"/>
      <c r="N439" s="482"/>
      <c r="O439" s="482"/>
      <c r="P439" s="482"/>
      <c r="Q439" s="482"/>
      <c r="R439" s="482"/>
      <c r="S439" s="482"/>
      <c r="T439" s="482"/>
      <c r="U439" s="482"/>
      <c r="V439" s="482"/>
      <c r="W439" s="482"/>
      <c r="X439" s="482"/>
      <c r="Y439" s="482"/>
      <c r="Z439" s="3"/>
      <c r="AA439" s="3"/>
    </row>
    <row r="440" spans="1:27" x14ac:dyDescent="0.2">
      <c r="A440" s="53"/>
      <c r="B440" s="53"/>
      <c r="C440" s="53"/>
      <c r="D440" s="53"/>
      <c r="E440" s="53"/>
      <c r="F440" s="53"/>
      <c r="G440" s="53"/>
      <c r="H440" s="53"/>
      <c r="I440" s="482"/>
      <c r="J440" s="482"/>
      <c r="K440" s="482"/>
      <c r="L440" s="482"/>
      <c r="M440" s="482"/>
      <c r="N440" s="482"/>
      <c r="O440" s="482"/>
      <c r="P440" s="482"/>
      <c r="Q440" s="482"/>
      <c r="R440" s="482"/>
      <c r="S440" s="482"/>
      <c r="T440" s="482"/>
      <c r="U440" s="482"/>
      <c r="V440" s="482"/>
      <c r="W440" s="482"/>
      <c r="X440" s="482"/>
      <c r="Y440" s="482"/>
      <c r="Z440" s="3"/>
      <c r="AA440" s="3"/>
    </row>
    <row r="441" spans="1:27" x14ac:dyDescent="0.2">
      <c r="A441" s="53"/>
      <c r="B441" s="53"/>
      <c r="C441" s="53"/>
      <c r="D441" s="53"/>
      <c r="E441" s="53"/>
      <c r="F441" s="53"/>
      <c r="G441" s="53"/>
      <c r="H441" s="53"/>
      <c r="I441" s="482"/>
      <c r="J441" s="482"/>
      <c r="K441" s="482"/>
      <c r="L441" s="482"/>
      <c r="M441" s="482"/>
      <c r="N441" s="482"/>
      <c r="O441" s="482"/>
      <c r="P441" s="482"/>
      <c r="Q441" s="482"/>
      <c r="R441" s="482"/>
      <c r="S441" s="482"/>
      <c r="T441" s="482"/>
      <c r="U441" s="482"/>
      <c r="V441" s="482"/>
      <c r="W441" s="482"/>
      <c r="X441" s="482"/>
      <c r="Y441" s="482"/>
      <c r="Z441" s="3"/>
      <c r="AA441" s="3"/>
    </row>
    <row r="442" spans="1:27" x14ac:dyDescent="0.2">
      <c r="A442" s="53"/>
      <c r="B442" s="53"/>
      <c r="C442" s="53"/>
      <c r="D442" s="53"/>
      <c r="E442" s="53"/>
      <c r="F442" s="53"/>
      <c r="G442" s="53"/>
      <c r="H442" s="53"/>
      <c r="I442" s="482"/>
      <c r="J442" s="482"/>
      <c r="K442" s="482"/>
      <c r="L442" s="482"/>
      <c r="M442" s="482"/>
      <c r="N442" s="482"/>
      <c r="O442" s="482"/>
      <c r="P442" s="482"/>
      <c r="Q442" s="482"/>
      <c r="R442" s="482"/>
      <c r="S442" s="482"/>
      <c r="T442" s="482"/>
      <c r="U442" s="482"/>
      <c r="V442" s="482"/>
      <c r="W442" s="482"/>
      <c r="X442" s="482"/>
      <c r="Y442" s="482"/>
      <c r="Z442" s="3"/>
      <c r="AA442" s="3"/>
    </row>
    <row r="443" spans="1:27" x14ac:dyDescent="0.2">
      <c r="A443" s="53"/>
      <c r="B443" s="53"/>
      <c r="C443" s="53"/>
      <c r="D443" s="53"/>
      <c r="E443" s="53"/>
      <c r="F443" s="53"/>
      <c r="G443" s="53"/>
      <c r="H443" s="53"/>
      <c r="I443" s="482"/>
      <c r="J443" s="482"/>
      <c r="K443" s="482"/>
      <c r="L443" s="482"/>
      <c r="M443" s="482"/>
      <c r="N443" s="482"/>
      <c r="O443" s="482"/>
      <c r="P443" s="482"/>
      <c r="Q443" s="482"/>
      <c r="R443" s="482"/>
      <c r="S443" s="482"/>
      <c r="T443" s="482"/>
      <c r="U443" s="482"/>
      <c r="V443" s="482"/>
      <c r="W443" s="482"/>
      <c r="X443" s="482"/>
      <c r="Y443" s="482"/>
      <c r="Z443" s="3"/>
      <c r="AA443" s="3"/>
    </row>
    <row r="444" spans="1:27" x14ac:dyDescent="0.2">
      <c r="A444" s="53"/>
      <c r="B444" s="53"/>
      <c r="C444" s="53"/>
      <c r="D444" s="53"/>
      <c r="E444" s="53"/>
      <c r="F444" s="53"/>
      <c r="G444" s="53"/>
      <c r="H444" s="53"/>
      <c r="I444" s="482"/>
      <c r="J444" s="482"/>
      <c r="K444" s="482"/>
      <c r="L444" s="482"/>
      <c r="M444" s="482"/>
      <c r="N444" s="482"/>
      <c r="O444" s="482"/>
      <c r="P444" s="482"/>
      <c r="Q444" s="482"/>
      <c r="R444" s="482"/>
      <c r="S444" s="482"/>
      <c r="T444" s="482"/>
      <c r="U444" s="482"/>
      <c r="V444" s="482"/>
      <c r="W444" s="482"/>
      <c r="X444" s="482"/>
      <c r="Y444" s="482"/>
      <c r="Z444" s="3"/>
      <c r="AA444" s="3"/>
    </row>
    <row r="445" spans="1:27" x14ac:dyDescent="0.2">
      <c r="A445" s="53"/>
      <c r="B445" s="53"/>
      <c r="C445" s="53"/>
      <c r="D445" s="53"/>
      <c r="E445" s="53"/>
      <c r="F445" s="53"/>
      <c r="G445" s="53"/>
      <c r="H445" s="53"/>
      <c r="I445" s="482"/>
      <c r="J445" s="482"/>
      <c r="K445" s="482"/>
      <c r="L445" s="482"/>
      <c r="M445" s="482"/>
      <c r="N445" s="482"/>
      <c r="O445" s="482"/>
      <c r="P445" s="482"/>
      <c r="Q445" s="482"/>
      <c r="R445" s="482"/>
      <c r="S445" s="482"/>
      <c r="T445" s="482"/>
      <c r="U445" s="482"/>
      <c r="V445" s="482"/>
      <c r="W445" s="482"/>
      <c r="X445" s="482"/>
      <c r="Y445" s="482"/>
      <c r="Z445" s="3"/>
      <c r="AA445" s="3"/>
    </row>
    <row r="446" spans="1:27" x14ac:dyDescent="0.2">
      <c r="A446" s="53"/>
      <c r="B446" s="53"/>
      <c r="C446" s="53"/>
      <c r="D446" s="53"/>
      <c r="E446" s="53"/>
      <c r="F446" s="53"/>
      <c r="G446" s="53"/>
      <c r="H446" s="53"/>
      <c r="I446" s="482"/>
      <c r="J446" s="482"/>
      <c r="K446" s="482"/>
      <c r="L446" s="482"/>
      <c r="M446" s="482"/>
      <c r="N446" s="482"/>
      <c r="O446" s="482"/>
      <c r="P446" s="482"/>
      <c r="Q446" s="482"/>
      <c r="R446" s="482"/>
      <c r="S446" s="482"/>
      <c r="T446" s="482"/>
      <c r="U446" s="482"/>
      <c r="V446" s="482"/>
      <c r="W446" s="482"/>
      <c r="X446" s="482"/>
      <c r="Y446" s="482"/>
      <c r="Z446" s="3"/>
      <c r="AA446" s="3"/>
    </row>
    <row r="447" spans="1:27" x14ac:dyDescent="0.2">
      <c r="A447" s="53"/>
      <c r="B447" s="53"/>
      <c r="C447" s="53"/>
      <c r="D447" s="53"/>
      <c r="E447" s="53"/>
      <c r="F447" s="53"/>
      <c r="G447" s="53"/>
      <c r="H447" s="53"/>
      <c r="I447" s="482"/>
      <c r="J447" s="482"/>
      <c r="K447" s="482"/>
      <c r="L447" s="482"/>
      <c r="M447" s="482"/>
      <c r="N447" s="482"/>
      <c r="O447" s="482"/>
      <c r="P447" s="482"/>
      <c r="Q447" s="482"/>
      <c r="R447" s="482"/>
      <c r="S447" s="482"/>
      <c r="T447" s="482"/>
      <c r="U447" s="482"/>
      <c r="V447" s="482"/>
      <c r="W447" s="482"/>
      <c r="X447" s="482"/>
      <c r="Y447" s="482"/>
      <c r="Z447" s="3"/>
      <c r="AA447" s="3"/>
    </row>
    <row r="448" spans="1:27" x14ac:dyDescent="0.2">
      <c r="A448" s="53"/>
      <c r="B448" s="53"/>
      <c r="C448" s="53"/>
      <c r="D448" s="53"/>
      <c r="E448" s="53"/>
      <c r="F448" s="53"/>
      <c r="G448" s="53"/>
      <c r="H448" s="53"/>
      <c r="I448" s="482"/>
      <c r="J448" s="482"/>
      <c r="K448" s="482"/>
      <c r="L448" s="482"/>
      <c r="M448" s="482"/>
      <c r="N448" s="482"/>
      <c r="O448" s="482"/>
      <c r="P448" s="482"/>
      <c r="Q448" s="482"/>
      <c r="R448" s="482"/>
      <c r="S448" s="482"/>
      <c r="T448" s="482"/>
      <c r="U448" s="482"/>
      <c r="V448" s="482"/>
      <c r="W448" s="482"/>
      <c r="X448" s="482"/>
      <c r="Y448" s="482"/>
      <c r="Z448" s="3"/>
      <c r="AA448" s="3"/>
    </row>
    <row r="449" spans="1:27" x14ac:dyDescent="0.2">
      <c r="A449" s="53"/>
      <c r="B449" s="53"/>
      <c r="C449" s="53"/>
      <c r="D449" s="53"/>
      <c r="E449" s="53"/>
      <c r="F449" s="53"/>
      <c r="G449" s="53"/>
      <c r="H449" s="53"/>
      <c r="I449" s="482"/>
      <c r="J449" s="482"/>
      <c r="K449" s="482"/>
      <c r="L449" s="482"/>
      <c r="M449" s="482"/>
      <c r="N449" s="482"/>
      <c r="O449" s="482"/>
      <c r="P449" s="482"/>
      <c r="Q449" s="482"/>
      <c r="R449" s="482"/>
      <c r="S449" s="482"/>
      <c r="T449" s="482"/>
      <c r="U449" s="482"/>
      <c r="V449" s="482"/>
      <c r="W449" s="482"/>
      <c r="X449" s="482"/>
      <c r="Y449" s="482"/>
      <c r="Z449" s="3"/>
      <c r="AA449" s="3"/>
    </row>
    <row r="450" spans="1:27" x14ac:dyDescent="0.2">
      <c r="A450" s="53"/>
      <c r="B450" s="53"/>
      <c r="C450" s="53"/>
      <c r="D450" s="53"/>
      <c r="E450" s="53"/>
      <c r="F450" s="53"/>
      <c r="G450" s="53"/>
      <c r="H450" s="53"/>
      <c r="I450" s="482"/>
      <c r="J450" s="482"/>
      <c r="K450" s="482"/>
      <c r="L450" s="482"/>
      <c r="M450" s="482"/>
      <c r="N450" s="482"/>
      <c r="O450" s="482"/>
      <c r="P450" s="482"/>
      <c r="Q450" s="482"/>
      <c r="R450" s="482"/>
      <c r="S450" s="482"/>
      <c r="T450" s="482"/>
      <c r="U450" s="482"/>
      <c r="V450" s="482"/>
      <c r="W450" s="482"/>
      <c r="X450" s="482"/>
      <c r="Y450" s="482"/>
      <c r="Z450" s="3"/>
      <c r="AA450" s="3"/>
    </row>
    <row r="451" spans="1:27" x14ac:dyDescent="0.2">
      <c r="A451" s="53"/>
      <c r="B451" s="53"/>
      <c r="C451" s="53"/>
      <c r="D451" s="53"/>
      <c r="E451" s="53"/>
      <c r="F451" s="53"/>
      <c r="G451" s="53"/>
      <c r="H451" s="53"/>
      <c r="I451" s="482"/>
      <c r="J451" s="482"/>
      <c r="K451" s="482"/>
      <c r="L451" s="482"/>
      <c r="M451" s="482"/>
      <c r="N451" s="482"/>
      <c r="O451" s="482"/>
      <c r="P451" s="482"/>
      <c r="Q451" s="482"/>
      <c r="R451" s="482"/>
      <c r="S451" s="482"/>
      <c r="T451" s="482"/>
      <c r="U451" s="482"/>
      <c r="V451" s="482"/>
      <c r="W451" s="482"/>
      <c r="X451" s="482"/>
      <c r="Y451" s="482"/>
      <c r="Z451" s="3"/>
      <c r="AA451" s="3"/>
    </row>
    <row r="452" spans="1:27" x14ac:dyDescent="0.2">
      <c r="A452" s="53"/>
      <c r="B452" s="53"/>
      <c r="C452" s="53"/>
      <c r="D452" s="53"/>
      <c r="E452" s="53"/>
      <c r="F452" s="53"/>
      <c r="G452" s="53"/>
      <c r="H452" s="53"/>
      <c r="I452" s="482"/>
      <c r="J452" s="482"/>
      <c r="K452" s="482"/>
      <c r="L452" s="482"/>
      <c r="M452" s="482"/>
      <c r="N452" s="482"/>
      <c r="O452" s="482"/>
      <c r="P452" s="482"/>
      <c r="Q452" s="482"/>
      <c r="R452" s="482"/>
      <c r="S452" s="482"/>
      <c r="T452" s="482"/>
      <c r="U452" s="482"/>
      <c r="V452" s="482"/>
      <c r="W452" s="482"/>
      <c r="X452" s="482"/>
      <c r="Y452" s="482"/>
      <c r="Z452" s="3"/>
      <c r="AA452" s="3"/>
    </row>
    <row r="453" spans="1:27" x14ac:dyDescent="0.2">
      <c r="A453" s="53"/>
      <c r="B453" s="53"/>
      <c r="C453" s="53"/>
      <c r="D453" s="53"/>
      <c r="E453" s="53"/>
      <c r="F453" s="53"/>
      <c r="G453" s="53"/>
      <c r="H453" s="53"/>
      <c r="I453" s="482"/>
      <c r="J453" s="482"/>
      <c r="K453" s="482"/>
      <c r="L453" s="482"/>
      <c r="M453" s="482"/>
      <c r="N453" s="482"/>
      <c r="O453" s="482"/>
      <c r="P453" s="482"/>
      <c r="Q453" s="482"/>
      <c r="R453" s="482"/>
      <c r="S453" s="482"/>
      <c r="T453" s="482"/>
      <c r="U453" s="482"/>
      <c r="V453" s="482"/>
      <c r="W453" s="482"/>
      <c r="X453" s="482"/>
      <c r="Y453" s="482"/>
      <c r="Z453" s="3"/>
      <c r="AA453" s="3"/>
    </row>
    <row r="454" spans="1:27" x14ac:dyDescent="0.2">
      <c r="A454" s="53"/>
      <c r="B454" s="53"/>
      <c r="C454" s="53"/>
      <c r="D454" s="53"/>
      <c r="E454" s="53"/>
      <c r="F454" s="53"/>
      <c r="G454" s="53"/>
      <c r="H454" s="53"/>
      <c r="I454" s="482"/>
      <c r="J454" s="482"/>
      <c r="K454" s="482"/>
      <c r="L454" s="482"/>
      <c r="M454" s="482"/>
      <c r="N454" s="482"/>
      <c r="O454" s="482"/>
      <c r="P454" s="482"/>
      <c r="Q454" s="482"/>
      <c r="R454" s="482"/>
      <c r="S454" s="482"/>
      <c r="T454" s="482"/>
      <c r="U454" s="482"/>
      <c r="V454" s="482"/>
      <c r="W454" s="482"/>
      <c r="X454" s="482"/>
      <c r="Y454" s="482"/>
      <c r="Z454" s="3"/>
      <c r="AA454" s="3"/>
    </row>
    <row r="455" spans="1:27" x14ac:dyDescent="0.2">
      <c r="A455" s="53"/>
      <c r="B455" s="53"/>
      <c r="C455" s="53"/>
      <c r="D455" s="53"/>
      <c r="E455" s="53"/>
      <c r="F455" s="53"/>
      <c r="G455" s="53"/>
      <c r="H455" s="53"/>
      <c r="I455" s="482"/>
      <c r="J455" s="482"/>
      <c r="K455" s="482"/>
      <c r="L455" s="482"/>
      <c r="M455" s="482"/>
      <c r="N455" s="482"/>
      <c r="O455" s="482"/>
      <c r="P455" s="482"/>
      <c r="Q455" s="482"/>
      <c r="R455" s="482"/>
      <c r="S455" s="482"/>
      <c r="T455" s="482"/>
      <c r="U455" s="482"/>
      <c r="V455" s="482"/>
      <c r="W455" s="482"/>
      <c r="X455" s="482"/>
      <c r="Y455" s="482"/>
      <c r="Z455" s="3"/>
      <c r="AA455" s="3"/>
    </row>
    <row r="456" spans="1:27" x14ac:dyDescent="0.2">
      <c r="A456" s="53"/>
      <c r="B456" s="53"/>
      <c r="C456" s="53"/>
      <c r="D456" s="53"/>
      <c r="E456" s="53"/>
      <c r="F456" s="53"/>
      <c r="G456" s="53"/>
      <c r="H456" s="53"/>
      <c r="I456" s="482"/>
      <c r="J456" s="482"/>
      <c r="K456" s="482"/>
      <c r="L456" s="482"/>
      <c r="M456" s="482"/>
      <c r="N456" s="482"/>
      <c r="O456" s="482"/>
      <c r="P456" s="482"/>
      <c r="Q456" s="482"/>
      <c r="R456" s="482"/>
      <c r="S456" s="482"/>
      <c r="T456" s="482"/>
      <c r="U456" s="482"/>
      <c r="V456" s="482"/>
      <c r="W456" s="482"/>
      <c r="X456" s="482"/>
      <c r="Y456" s="482"/>
      <c r="Z456" s="3"/>
      <c r="AA456" s="3"/>
    </row>
    <row r="457" spans="1:27" x14ac:dyDescent="0.2">
      <c r="A457" s="53"/>
      <c r="B457" s="53"/>
      <c r="C457" s="53"/>
      <c r="D457" s="53"/>
      <c r="E457" s="53"/>
      <c r="F457" s="53"/>
      <c r="G457" s="53"/>
      <c r="H457" s="53"/>
      <c r="I457" s="482"/>
      <c r="J457" s="482"/>
      <c r="K457" s="482"/>
      <c r="L457" s="482"/>
      <c r="M457" s="482"/>
      <c r="N457" s="482"/>
      <c r="O457" s="482"/>
      <c r="P457" s="482"/>
      <c r="Q457" s="482"/>
      <c r="R457" s="482"/>
      <c r="S457" s="482"/>
      <c r="T457" s="482"/>
      <c r="U457" s="482"/>
      <c r="V457" s="482"/>
      <c r="W457" s="482"/>
      <c r="X457" s="482"/>
      <c r="Y457" s="482"/>
      <c r="Z457" s="3"/>
      <c r="AA457" s="3"/>
    </row>
    <row r="458" spans="1:27" x14ac:dyDescent="0.2">
      <c r="A458" s="53"/>
      <c r="B458" s="53"/>
      <c r="C458" s="53"/>
      <c r="D458" s="53"/>
      <c r="E458" s="53"/>
      <c r="F458" s="53"/>
      <c r="G458" s="53"/>
      <c r="H458" s="53"/>
      <c r="I458" s="482"/>
      <c r="J458" s="482"/>
      <c r="K458" s="482"/>
      <c r="L458" s="482"/>
      <c r="M458" s="482"/>
      <c r="N458" s="482"/>
      <c r="O458" s="482"/>
      <c r="P458" s="482"/>
      <c r="Q458" s="482"/>
      <c r="R458" s="482"/>
      <c r="S458" s="482"/>
      <c r="T458" s="482"/>
      <c r="U458" s="482"/>
      <c r="V458" s="482"/>
      <c r="W458" s="482"/>
      <c r="X458" s="482"/>
      <c r="Y458" s="482"/>
      <c r="Z458" s="3"/>
      <c r="AA458" s="3"/>
    </row>
    <row r="459" spans="1:27" x14ac:dyDescent="0.2">
      <c r="A459" s="53"/>
      <c r="B459" s="53"/>
      <c r="C459" s="53"/>
      <c r="D459" s="53"/>
      <c r="E459" s="53"/>
      <c r="F459" s="53"/>
      <c r="G459" s="53"/>
      <c r="H459" s="53"/>
      <c r="I459" s="482"/>
      <c r="J459" s="482"/>
      <c r="K459" s="482"/>
      <c r="L459" s="482"/>
      <c r="M459" s="482"/>
      <c r="N459" s="482"/>
      <c r="O459" s="482"/>
      <c r="P459" s="482"/>
      <c r="Q459" s="482"/>
      <c r="R459" s="482"/>
      <c r="S459" s="482"/>
      <c r="T459" s="482"/>
      <c r="U459" s="482"/>
      <c r="V459" s="482"/>
      <c r="W459" s="482"/>
      <c r="X459" s="482"/>
      <c r="Y459" s="482"/>
      <c r="Z459" s="3"/>
      <c r="AA459" s="3"/>
    </row>
    <row r="460" spans="1:27" x14ac:dyDescent="0.2">
      <c r="A460" s="53"/>
      <c r="B460" s="53"/>
      <c r="C460" s="53"/>
      <c r="D460" s="53"/>
      <c r="E460" s="53"/>
      <c r="F460" s="53"/>
      <c r="G460" s="53"/>
      <c r="H460" s="53"/>
      <c r="I460" s="482"/>
      <c r="J460" s="482"/>
      <c r="K460" s="482"/>
      <c r="L460" s="482"/>
      <c r="M460" s="482"/>
      <c r="N460" s="482"/>
      <c r="O460" s="482"/>
      <c r="P460" s="482"/>
      <c r="Q460" s="482"/>
      <c r="R460" s="482"/>
      <c r="S460" s="482"/>
      <c r="T460" s="482"/>
      <c r="U460" s="482"/>
      <c r="V460" s="482"/>
      <c r="W460" s="482"/>
      <c r="X460" s="482"/>
      <c r="Y460" s="482"/>
      <c r="Z460" s="3"/>
      <c r="AA460" s="3"/>
    </row>
    <row r="461" spans="1:27" x14ac:dyDescent="0.2">
      <c r="A461" s="53"/>
      <c r="B461" s="53"/>
      <c r="C461" s="53"/>
      <c r="D461" s="53"/>
      <c r="E461" s="53"/>
      <c r="F461" s="53"/>
      <c r="G461" s="53"/>
      <c r="H461" s="53"/>
      <c r="I461" s="482"/>
      <c r="J461" s="482"/>
      <c r="K461" s="482"/>
      <c r="L461" s="482"/>
      <c r="M461" s="482"/>
      <c r="N461" s="482"/>
      <c r="O461" s="482"/>
      <c r="P461" s="482"/>
      <c r="Q461" s="482"/>
      <c r="R461" s="482"/>
      <c r="S461" s="482"/>
      <c r="T461" s="482"/>
      <c r="U461" s="482"/>
      <c r="V461" s="482"/>
      <c r="W461" s="482"/>
      <c r="X461" s="482"/>
      <c r="Y461" s="482"/>
      <c r="Z461" s="3"/>
      <c r="AA461" s="3"/>
    </row>
    <row r="462" spans="1:27" x14ac:dyDescent="0.2">
      <c r="A462" s="53"/>
      <c r="B462" s="53"/>
      <c r="C462" s="53"/>
      <c r="D462" s="53"/>
      <c r="E462" s="53"/>
      <c r="F462" s="53"/>
      <c r="G462" s="53"/>
      <c r="H462" s="53"/>
      <c r="I462" s="482"/>
      <c r="J462" s="482"/>
      <c r="K462" s="482"/>
      <c r="L462" s="482"/>
      <c r="M462" s="482"/>
      <c r="N462" s="482"/>
      <c r="O462" s="482"/>
      <c r="P462" s="482"/>
      <c r="Q462" s="482"/>
      <c r="R462" s="482"/>
      <c r="S462" s="482"/>
      <c r="T462" s="482"/>
      <c r="U462" s="482"/>
      <c r="V462" s="482"/>
      <c r="W462" s="482"/>
      <c r="X462" s="482"/>
      <c r="Y462" s="482"/>
      <c r="Z462" s="3"/>
      <c r="AA462" s="3"/>
    </row>
    <row r="463" spans="1:27" x14ac:dyDescent="0.2">
      <c r="A463" s="53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3"/>
      <c r="AA463" s="3"/>
    </row>
    <row r="464" spans="1:27" x14ac:dyDescent="0.2">
      <c r="A464" s="53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3"/>
      <c r="AA464" s="3"/>
    </row>
    <row r="465" spans="1:27" x14ac:dyDescent="0.2">
      <c r="A465" s="53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3"/>
      <c r="AA465" s="3"/>
    </row>
    <row r="466" spans="1:27" x14ac:dyDescent="0.2">
      <c r="A466" s="53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3"/>
      <c r="AA466" s="3"/>
    </row>
    <row r="467" spans="1:27" x14ac:dyDescent="0.2">
      <c r="A467" s="53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3"/>
      <c r="AA467" s="3"/>
    </row>
    <row r="468" spans="1:27" x14ac:dyDescent="0.2">
      <c r="A468" s="53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3"/>
      <c r="AA468" s="3"/>
    </row>
    <row r="469" spans="1:27" x14ac:dyDescent="0.2">
      <c r="A469" s="53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3"/>
      <c r="AA469" s="3"/>
    </row>
    <row r="470" spans="1:27" x14ac:dyDescent="0.2">
      <c r="A470" s="53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3"/>
      <c r="AA470" s="3"/>
    </row>
    <row r="471" spans="1:27" x14ac:dyDescent="0.2">
      <c r="A471" s="53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3"/>
      <c r="AA471" s="3"/>
    </row>
    <row r="472" spans="1:27" x14ac:dyDescent="0.2">
      <c r="A472" s="53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3"/>
      <c r="AA472" s="3"/>
    </row>
    <row r="473" spans="1:27" x14ac:dyDescent="0.2">
      <c r="A473" s="53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3"/>
      <c r="AA473" s="3"/>
    </row>
    <row r="474" spans="1:27" x14ac:dyDescent="0.2">
      <c r="A474" s="53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3"/>
      <c r="AA474" s="3"/>
    </row>
    <row r="475" spans="1:27" x14ac:dyDescent="0.2">
      <c r="A475" s="53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3"/>
      <c r="AA475" s="3"/>
    </row>
    <row r="476" spans="1:27" x14ac:dyDescent="0.2">
      <c r="A476" s="53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3"/>
      <c r="AA476" s="3"/>
    </row>
    <row r="477" spans="1:27" x14ac:dyDescent="0.2">
      <c r="A477" s="53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3"/>
      <c r="AA477" s="3"/>
    </row>
    <row r="478" spans="1:27" x14ac:dyDescent="0.2">
      <c r="A478" s="53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3"/>
      <c r="AA478" s="3"/>
    </row>
    <row r="479" spans="1:27" x14ac:dyDescent="0.2">
      <c r="A479" s="53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3"/>
      <c r="AA479" s="3"/>
    </row>
    <row r="480" spans="1:27" x14ac:dyDescent="0.2">
      <c r="A480" s="53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3"/>
      <c r="AA480" s="3"/>
    </row>
    <row r="481" spans="1:27" x14ac:dyDescent="0.2">
      <c r="A481" s="53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3"/>
      <c r="AA481" s="3"/>
    </row>
    <row r="482" spans="1:27" x14ac:dyDescent="0.2">
      <c r="A482" s="53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3"/>
      <c r="AA482" s="3"/>
    </row>
    <row r="483" spans="1:27" x14ac:dyDescent="0.2">
      <c r="A483" s="53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3"/>
      <c r="AA483" s="3"/>
    </row>
    <row r="484" spans="1:27" x14ac:dyDescent="0.2">
      <c r="A484" s="53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3"/>
      <c r="AA484" s="3"/>
    </row>
    <row r="485" spans="1:27" x14ac:dyDescent="0.2">
      <c r="A485" s="53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3"/>
      <c r="AA485" s="3"/>
    </row>
    <row r="486" spans="1:27" x14ac:dyDescent="0.2">
      <c r="A486" s="53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3"/>
      <c r="AA486" s="3"/>
    </row>
    <row r="487" spans="1:27" x14ac:dyDescent="0.2">
      <c r="A487" s="53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3"/>
      <c r="AA487" s="3"/>
    </row>
    <row r="488" spans="1:27" x14ac:dyDescent="0.2">
      <c r="A488" s="53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3"/>
      <c r="AA488" s="3"/>
    </row>
    <row r="489" spans="1:27" x14ac:dyDescent="0.2">
      <c r="A489" s="53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3"/>
      <c r="AA489" s="3"/>
    </row>
    <row r="490" spans="1:27" x14ac:dyDescent="0.2">
      <c r="A490" s="53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3"/>
      <c r="AA490" s="3"/>
    </row>
    <row r="491" spans="1:27" x14ac:dyDescent="0.2">
      <c r="A491" s="53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3"/>
      <c r="AA491" s="3"/>
    </row>
    <row r="492" spans="1:27" x14ac:dyDescent="0.2">
      <c r="A492" s="53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3"/>
      <c r="AA492" s="3"/>
    </row>
    <row r="493" spans="1:27" x14ac:dyDescent="0.2">
      <c r="A493" s="53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3"/>
      <c r="AA493" s="3"/>
    </row>
    <row r="494" spans="1:27" x14ac:dyDescent="0.2">
      <c r="A494" s="53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3"/>
      <c r="AA494" s="3"/>
    </row>
    <row r="495" spans="1:27" x14ac:dyDescent="0.2">
      <c r="A495" s="53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3"/>
      <c r="AA495" s="3"/>
    </row>
    <row r="496" spans="1:27" x14ac:dyDescent="0.2">
      <c r="A496" s="53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3"/>
      <c r="AA496" s="3"/>
    </row>
    <row r="497" spans="1:27" x14ac:dyDescent="0.2">
      <c r="A497" s="53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3"/>
      <c r="AA497" s="3"/>
    </row>
    <row r="498" spans="1:27" x14ac:dyDescent="0.2">
      <c r="A498" s="53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3"/>
      <c r="AA498" s="3"/>
    </row>
    <row r="499" spans="1:27" x14ac:dyDescent="0.2">
      <c r="A499" s="53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3"/>
      <c r="AA499" s="3"/>
    </row>
    <row r="500" spans="1:27" x14ac:dyDescent="0.2">
      <c r="A500" s="53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3"/>
      <c r="AA500" s="3"/>
    </row>
    <row r="501" spans="1:27" x14ac:dyDescent="0.2">
      <c r="A501" s="53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3"/>
      <c r="AA501" s="3"/>
    </row>
    <row r="502" spans="1:27" x14ac:dyDescent="0.2">
      <c r="A502" s="53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3"/>
      <c r="AA502" s="3"/>
    </row>
    <row r="503" spans="1:27" x14ac:dyDescent="0.2">
      <c r="A503" s="53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3"/>
      <c r="AA503" s="3"/>
    </row>
    <row r="504" spans="1:27" x14ac:dyDescent="0.2">
      <c r="A504" s="53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3"/>
      <c r="AA504" s="3"/>
    </row>
    <row r="505" spans="1:27" x14ac:dyDescent="0.2">
      <c r="A505" s="53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3"/>
      <c r="AA505" s="3"/>
    </row>
    <row r="506" spans="1:27" x14ac:dyDescent="0.2">
      <c r="A506" s="53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3"/>
      <c r="AA506" s="3"/>
    </row>
    <row r="507" spans="1:27" x14ac:dyDescent="0.2">
      <c r="A507" s="53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3"/>
      <c r="AA507" s="3"/>
    </row>
    <row r="508" spans="1:27" x14ac:dyDescent="0.2">
      <c r="A508" s="53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3"/>
      <c r="AA508" s="3"/>
    </row>
    <row r="509" spans="1:27" x14ac:dyDescent="0.2">
      <c r="A509" s="53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3"/>
      <c r="AA509" s="3"/>
    </row>
    <row r="510" spans="1:27" x14ac:dyDescent="0.2">
      <c r="A510" s="53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3"/>
      <c r="AA510" s="3"/>
    </row>
    <row r="511" spans="1:27" x14ac:dyDescent="0.2">
      <c r="A511" s="53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3"/>
      <c r="AA511" s="3"/>
    </row>
    <row r="512" spans="1:27" x14ac:dyDescent="0.2">
      <c r="A512" s="53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3"/>
      <c r="AA512" s="3"/>
    </row>
    <row r="513" spans="1:27" x14ac:dyDescent="0.2">
      <c r="A513" s="53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3"/>
      <c r="AA513" s="3"/>
    </row>
    <row r="514" spans="1:27" x14ac:dyDescent="0.2">
      <c r="A514" s="53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3"/>
      <c r="AA514" s="3"/>
    </row>
    <row r="515" spans="1:27" x14ac:dyDescent="0.2">
      <c r="A515" s="53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3"/>
      <c r="AA515" s="3"/>
    </row>
    <row r="516" spans="1:27" x14ac:dyDescent="0.2">
      <c r="A516" s="53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3"/>
      <c r="AA516" s="3"/>
    </row>
    <row r="517" spans="1:27" x14ac:dyDescent="0.2">
      <c r="A517" s="53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3"/>
      <c r="AA517" s="3"/>
    </row>
    <row r="518" spans="1:27" x14ac:dyDescent="0.2">
      <c r="A518" s="53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3"/>
      <c r="AA518" s="3"/>
    </row>
    <row r="519" spans="1:27" x14ac:dyDescent="0.2">
      <c r="A519" s="53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3"/>
      <c r="AA519" s="3"/>
    </row>
    <row r="520" spans="1:27" x14ac:dyDescent="0.2">
      <c r="A520" s="53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3"/>
      <c r="AA520" s="3"/>
    </row>
    <row r="521" spans="1:27" x14ac:dyDescent="0.2">
      <c r="A521" s="53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3"/>
      <c r="AA521" s="3"/>
    </row>
    <row r="522" spans="1:27" x14ac:dyDescent="0.2">
      <c r="A522" s="53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3"/>
      <c r="AA522" s="3"/>
    </row>
    <row r="523" spans="1:27" x14ac:dyDescent="0.2">
      <c r="A523" s="53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3"/>
      <c r="AA523" s="3"/>
    </row>
    <row r="524" spans="1:27" x14ac:dyDescent="0.2">
      <c r="A524" s="53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3"/>
      <c r="AA524" s="3"/>
    </row>
    <row r="525" spans="1:27" x14ac:dyDescent="0.2">
      <c r="A525" s="53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3"/>
      <c r="AA525" s="3"/>
    </row>
    <row r="526" spans="1:27" x14ac:dyDescent="0.2">
      <c r="A526" s="53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3"/>
      <c r="AA526" s="3"/>
    </row>
    <row r="527" spans="1:27" x14ac:dyDescent="0.2">
      <c r="A527" s="53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3"/>
      <c r="AA527" s="3"/>
    </row>
    <row r="528" spans="1:27" x14ac:dyDescent="0.2">
      <c r="A528" s="53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3"/>
      <c r="AA528" s="3"/>
    </row>
    <row r="529" spans="1:27" x14ac:dyDescent="0.2">
      <c r="A529" s="53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3"/>
      <c r="AA529" s="3"/>
    </row>
    <row r="530" spans="1:27" x14ac:dyDescent="0.2">
      <c r="A530" s="53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3"/>
      <c r="AA530" s="3"/>
    </row>
    <row r="531" spans="1:27" x14ac:dyDescent="0.2">
      <c r="A531" s="53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3"/>
      <c r="AA531" s="3"/>
    </row>
    <row r="532" spans="1:27" x14ac:dyDescent="0.2">
      <c r="A532" s="53"/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3"/>
      <c r="AA532" s="3"/>
    </row>
    <row r="533" spans="1:27" x14ac:dyDescent="0.2">
      <c r="Z533" s="3"/>
      <c r="AA533" s="3"/>
    </row>
    <row r="534" spans="1:27" x14ac:dyDescent="0.2">
      <c r="Z534" s="3"/>
      <c r="AA534" s="3"/>
    </row>
    <row r="535" spans="1:27" x14ac:dyDescent="0.2">
      <c r="Z535" s="3"/>
      <c r="AA535" s="3"/>
    </row>
    <row r="536" spans="1:27" x14ac:dyDescent="0.2">
      <c r="Z536" s="3"/>
      <c r="AA536" s="3"/>
    </row>
    <row r="537" spans="1:27" x14ac:dyDescent="0.2">
      <c r="Z537" s="3"/>
      <c r="AA537" s="3"/>
    </row>
    <row r="538" spans="1:27" x14ac:dyDescent="0.2">
      <c r="Z538" s="3"/>
      <c r="AA538" s="3"/>
    </row>
    <row r="539" spans="1:27" x14ac:dyDescent="0.2">
      <c r="Z539" s="3"/>
      <c r="AA539" s="3"/>
    </row>
    <row r="540" spans="1:27" x14ac:dyDescent="0.2">
      <c r="Z540" s="3"/>
      <c r="AA540" s="3"/>
    </row>
    <row r="541" spans="1:27" x14ac:dyDescent="0.2">
      <c r="Z541" s="3"/>
      <c r="AA541" s="3"/>
    </row>
    <row r="542" spans="1:27" x14ac:dyDescent="0.2">
      <c r="Z542" s="3"/>
      <c r="AA542" s="3"/>
    </row>
    <row r="543" spans="1:27" x14ac:dyDescent="0.2">
      <c r="Z543" s="3"/>
      <c r="AA543" s="3"/>
    </row>
    <row r="544" spans="1:27" x14ac:dyDescent="0.2">
      <c r="Z544" s="3"/>
      <c r="AA544" s="3"/>
    </row>
    <row r="545" spans="26:27" x14ac:dyDescent="0.2">
      <c r="Z545" s="3"/>
      <c r="AA545" s="3"/>
    </row>
    <row r="546" spans="26:27" x14ac:dyDescent="0.2">
      <c r="Z546" s="3"/>
      <c r="AA546" s="3"/>
    </row>
    <row r="547" spans="26:27" x14ac:dyDescent="0.2">
      <c r="Z547" s="3"/>
      <c r="AA547" s="3"/>
    </row>
    <row r="548" spans="26:27" x14ac:dyDescent="0.2">
      <c r="Z548" s="3"/>
      <c r="AA548" s="3"/>
    </row>
    <row r="549" spans="26:27" x14ac:dyDescent="0.2">
      <c r="Z549" s="3"/>
      <c r="AA549" s="3"/>
    </row>
    <row r="550" spans="26:27" x14ac:dyDescent="0.2">
      <c r="Z550" s="3"/>
      <c r="AA550" s="3"/>
    </row>
    <row r="551" spans="26:27" x14ac:dyDescent="0.2">
      <c r="Z551" s="3"/>
      <c r="AA551" s="3"/>
    </row>
    <row r="552" spans="26:27" x14ac:dyDescent="0.2">
      <c r="Z552" s="3"/>
      <c r="AA552" s="3"/>
    </row>
    <row r="553" spans="26:27" x14ac:dyDescent="0.2">
      <c r="Z553" s="3"/>
      <c r="AA553" s="3"/>
    </row>
    <row r="554" spans="26:27" x14ac:dyDescent="0.2">
      <c r="Z554" s="3"/>
      <c r="AA554" s="3"/>
    </row>
    <row r="555" spans="26:27" x14ac:dyDescent="0.2">
      <c r="Z555" s="3"/>
      <c r="AA555" s="3"/>
    </row>
    <row r="556" spans="26:27" x14ac:dyDescent="0.2">
      <c r="Z556" s="3"/>
      <c r="AA556" s="3"/>
    </row>
    <row r="557" spans="26:27" x14ac:dyDescent="0.2">
      <c r="Z557" s="3"/>
      <c r="AA557" s="3"/>
    </row>
    <row r="558" spans="26:27" x14ac:dyDescent="0.2">
      <c r="Z558" s="3"/>
      <c r="AA558" s="3"/>
    </row>
    <row r="559" spans="26:27" x14ac:dyDescent="0.2">
      <c r="Z559" s="3"/>
      <c r="AA559" s="3"/>
    </row>
    <row r="560" spans="26:27" x14ac:dyDescent="0.2">
      <c r="Z560" s="3"/>
      <c r="AA560" s="3"/>
    </row>
    <row r="561" spans="26:27" x14ac:dyDescent="0.2">
      <c r="Z561" s="3"/>
      <c r="AA561" s="3"/>
    </row>
    <row r="562" spans="26:27" x14ac:dyDescent="0.2">
      <c r="Z562" s="3"/>
      <c r="AA562" s="3"/>
    </row>
    <row r="563" spans="26:27" x14ac:dyDescent="0.2">
      <c r="Z563" s="3"/>
      <c r="AA563" s="3"/>
    </row>
    <row r="564" spans="26:27" x14ac:dyDescent="0.2">
      <c r="Z564" s="3"/>
      <c r="AA564" s="3"/>
    </row>
    <row r="565" spans="26:27" x14ac:dyDescent="0.2">
      <c r="Z565" s="3"/>
      <c r="AA565" s="3"/>
    </row>
    <row r="566" spans="26:27" x14ac:dyDescent="0.2">
      <c r="Z566" s="3"/>
      <c r="AA566" s="3"/>
    </row>
    <row r="567" spans="26:27" x14ac:dyDescent="0.2">
      <c r="Z567" s="3"/>
      <c r="AA567" s="3"/>
    </row>
    <row r="568" spans="26:27" x14ac:dyDescent="0.2">
      <c r="Z568" s="3"/>
      <c r="AA568" s="3"/>
    </row>
    <row r="569" spans="26:27" x14ac:dyDescent="0.2">
      <c r="Z569" s="3"/>
      <c r="AA569" s="3"/>
    </row>
    <row r="570" spans="26:27" x14ac:dyDescent="0.2">
      <c r="Z570" s="3"/>
      <c r="AA570" s="3"/>
    </row>
    <row r="571" spans="26:27" x14ac:dyDescent="0.2">
      <c r="Z571" s="3"/>
      <c r="AA571" s="3"/>
    </row>
    <row r="572" spans="26:27" x14ac:dyDescent="0.2">
      <c r="Z572" s="3"/>
      <c r="AA572" s="3"/>
    </row>
    <row r="573" spans="26:27" x14ac:dyDescent="0.2">
      <c r="Z573" s="3"/>
      <c r="AA573" s="3"/>
    </row>
    <row r="574" spans="26:27" x14ac:dyDescent="0.2">
      <c r="Z574" s="3"/>
      <c r="AA574" s="3"/>
    </row>
    <row r="575" spans="26:27" x14ac:dyDescent="0.2">
      <c r="Z575" s="3"/>
      <c r="AA575" s="3"/>
    </row>
    <row r="576" spans="26:27" x14ac:dyDescent="0.2">
      <c r="Z576" s="3"/>
      <c r="AA576" s="3"/>
    </row>
    <row r="577" spans="26:27" x14ac:dyDescent="0.2">
      <c r="Z577" s="3"/>
      <c r="AA577" s="3"/>
    </row>
    <row r="578" spans="26:27" x14ac:dyDescent="0.2">
      <c r="Z578" s="3"/>
      <c r="AA578" s="3"/>
    </row>
    <row r="579" spans="26:27" x14ac:dyDescent="0.2">
      <c r="Z579" s="3"/>
      <c r="AA579" s="3"/>
    </row>
    <row r="580" spans="26:27" x14ac:dyDescent="0.2">
      <c r="Z580" s="3"/>
      <c r="AA580" s="3"/>
    </row>
    <row r="581" spans="26:27" x14ac:dyDescent="0.2">
      <c r="Z581" s="3"/>
      <c r="AA581" s="3"/>
    </row>
    <row r="582" spans="26:27" x14ac:dyDescent="0.2">
      <c r="Z582" s="3"/>
      <c r="AA582" s="3"/>
    </row>
    <row r="583" spans="26:27" x14ac:dyDescent="0.2">
      <c r="Z583" s="3"/>
      <c r="AA583" s="3"/>
    </row>
    <row r="584" spans="26:27" x14ac:dyDescent="0.2">
      <c r="Z584" s="3"/>
      <c r="AA584" s="3"/>
    </row>
    <row r="585" spans="26:27" x14ac:dyDescent="0.2">
      <c r="Z585" s="3"/>
      <c r="AA585" s="3"/>
    </row>
    <row r="586" spans="26:27" x14ac:dyDescent="0.2">
      <c r="Z586" s="3"/>
      <c r="AA586" s="3"/>
    </row>
    <row r="587" spans="26:27" x14ac:dyDescent="0.2">
      <c r="Z587" s="3"/>
      <c r="AA587" s="3"/>
    </row>
    <row r="588" spans="26:27" x14ac:dyDescent="0.2">
      <c r="Z588" s="3"/>
      <c r="AA588" s="3"/>
    </row>
    <row r="589" spans="26:27" x14ac:dyDescent="0.2">
      <c r="Z589" s="3"/>
      <c r="AA589" s="3"/>
    </row>
    <row r="590" spans="26:27" x14ac:dyDescent="0.2">
      <c r="Z590" s="3"/>
      <c r="AA590" s="3"/>
    </row>
    <row r="591" spans="26:27" x14ac:dyDescent="0.2">
      <c r="Z591" s="3"/>
      <c r="AA591" s="3"/>
    </row>
    <row r="592" spans="26:27" x14ac:dyDescent="0.2">
      <c r="Z592" s="3"/>
      <c r="AA592" s="3"/>
    </row>
    <row r="593" spans="26:27" x14ac:dyDescent="0.2">
      <c r="Z593" s="3"/>
      <c r="AA593" s="3"/>
    </row>
    <row r="594" spans="26:27" x14ac:dyDescent="0.2">
      <c r="Z594" s="3"/>
      <c r="AA594" s="3"/>
    </row>
    <row r="595" spans="26:27" x14ac:dyDescent="0.2">
      <c r="Z595" s="3"/>
      <c r="AA595" s="3"/>
    </row>
    <row r="596" spans="26:27" x14ac:dyDescent="0.2">
      <c r="Z596" s="3"/>
      <c r="AA596" s="3"/>
    </row>
    <row r="597" spans="26:27" x14ac:dyDescent="0.2">
      <c r="Z597" s="3"/>
      <c r="AA597" s="3"/>
    </row>
    <row r="598" spans="26:27" x14ac:dyDescent="0.2">
      <c r="Z598" s="3"/>
      <c r="AA598" s="3"/>
    </row>
    <row r="599" spans="26:27" x14ac:dyDescent="0.2">
      <c r="Z599" s="3"/>
      <c r="AA599" s="3"/>
    </row>
    <row r="600" spans="26:27" x14ac:dyDescent="0.2">
      <c r="Z600" s="3"/>
      <c r="AA600" s="3"/>
    </row>
    <row r="601" spans="26:27" x14ac:dyDescent="0.2">
      <c r="Z601" s="3"/>
      <c r="AA601" s="3"/>
    </row>
    <row r="602" spans="26:27" x14ac:dyDescent="0.2">
      <c r="Z602" s="3"/>
      <c r="AA602" s="3"/>
    </row>
    <row r="603" spans="26:27" x14ac:dyDescent="0.2">
      <c r="Z603" s="3"/>
      <c r="AA603" s="3"/>
    </row>
    <row r="604" spans="26:27" x14ac:dyDescent="0.2">
      <c r="Z604" s="3"/>
      <c r="AA604" s="3"/>
    </row>
    <row r="605" spans="26:27" x14ac:dyDescent="0.2">
      <c r="Z605" s="3"/>
      <c r="AA605" s="3"/>
    </row>
    <row r="606" spans="26:27" x14ac:dyDescent="0.2">
      <c r="Z606" s="3"/>
      <c r="AA606" s="3"/>
    </row>
    <row r="607" spans="26:27" x14ac:dyDescent="0.2">
      <c r="Z607" s="3"/>
      <c r="AA607" s="3"/>
    </row>
    <row r="608" spans="26:27" x14ac:dyDescent="0.2">
      <c r="Z608" s="3"/>
      <c r="AA608" s="3"/>
    </row>
    <row r="609" spans="26:27" x14ac:dyDescent="0.2">
      <c r="Z609" s="3"/>
      <c r="AA609" s="3"/>
    </row>
    <row r="610" spans="26:27" x14ac:dyDescent="0.2">
      <c r="Z610" s="3"/>
      <c r="AA610" s="3"/>
    </row>
    <row r="611" spans="26:27" x14ac:dyDescent="0.2">
      <c r="Z611" s="3"/>
      <c r="AA611" s="3"/>
    </row>
    <row r="612" spans="26:27" x14ac:dyDescent="0.2">
      <c r="Z612" s="3"/>
      <c r="AA612" s="3"/>
    </row>
    <row r="613" spans="26:27" x14ac:dyDescent="0.2">
      <c r="Z613" s="3"/>
      <c r="AA613" s="3"/>
    </row>
    <row r="614" spans="26:27" x14ac:dyDescent="0.2">
      <c r="Z614" s="3"/>
      <c r="AA614" s="3"/>
    </row>
    <row r="615" spans="26:27" x14ac:dyDescent="0.2">
      <c r="Z615" s="3"/>
      <c r="AA615" s="3"/>
    </row>
  </sheetData>
  <mergeCells count="73">
    <mergeCell ref="N12:N13"/>
    <mergeCell ref="U12:U13"/>
    <mergeCell ref="S12:S13"/>
    <mergeCell ref="O12:O13"/>
    <mergeCell ref="A30:A68"/>
    <mergeCell ref="D12:D13"/>
    <mergeCell ref="B12:B13"/>
    <mergeCell ref="A12:A18"/>
    <mergeCell ref="A20:A28"/>
    <mergeCell ref="Z7:AA7"/>
    <mergeCell ref="Z8:Z9"/>
    <mergeCell ref="AA8:AA9"/>
    <mergeCell ref="Y12:Y13"/>
    <mergeCell ref="Z12:Z13"/>
    <mergeCell ref="AA12:AA13"/>
    <mergeCell ref="L12:L13"/>
    <mergeCell ref="G12:G13"/>
    <mergeCell ref="K12:K13"/>
    <mergeCell ref="C12:C13"/>
    <mergeCell ref="H12:H13"/>
    <mergeCell ref="E12:E13"/>
    <mergeCell ref="I12:I13"/>
    <mergeCell ref="J12:J13"/>
    <mergeCell ref="A345:A354"/>
    <mergeCell ref="A238:A245"/>
    <mergeCell ref="A248:A258"/>
    <mergeCell ref="A313:A328"/>
    <mergeCell ref="B372:H372"/>
    <mergeCell ref="F12:F13"/>
    <mergeCell ref="E1:Y1"/>
    <mergeCell ref="E2:Y2"/>
    <mergeCell ref="E3:Y3"/>
    <mergeCell ref="A5:Y5"/>
    <mergeCell ref="A358:A367"/>
    <mergeCell ref="A136:A141"/>
    <mergeCell ref="A233:A236"/>
    <mergeCell ref="A70:A74"/>
    <mergeCell ref="A99:A103"/>
    <mergeCell ref="A269:A274"/>
    <mergeCell ref="V6:Y6"/>
    <mergeCell ref="W8:Y8"/>
    <mergeCell ref="A7:A9"/>
    <mergeCell ref="F7:F9"/>
    <mergeCell ref="S8:U8"/>
    <mergeCell ref="C7:C9"/>
    <mergeCell ref="I8:I9"/>
    <mergeCell ref="O8:Q8"/>
    <mergeCell ref="B6:R6"/>
    <mergeCell ref="M12:M13"/>
    <mergeCell ref="P12:P13"/>
    <mergeCell ref="Q12:Q13"/>
    <mergeCell ref="I7:Y7"/>
    <mergeCell ref="K8:M8"/>
    <mergeCell ref="V12:V13"/>
    <mergeCell ref="W12:W13"/>
    <mergeCell ref="T12:T13"/>
    <mergeCell ref="X12:X13"/>
    <mergeCell ref="R12:R13"/>
    <mergeCell ref="A76:A81"/>
    <mergeCell ref="A208:A211"/>
    <mergeCell ref="A224:A231"/>
    <mergeCell ref="A201:A206"/>
    <mergeCell ref="A170:A197"/>
    <mergeCell ref="A84:A96"/>
    <mergeCell ref="A144:A167"/>
    <mergeCell ref="A212:A215"/>
    <mergeCell ref="A107:A133"/>
    <mergeCell ref="A332:A335"/>
    <mergeCell ref="A338:A341"/>
    <mergeCell ref="A218:A222"/>
    <mergeCell ref="A294:A310"/>
    <mergeCell ref="A287:A292"/>
    <mergeCell ref="A260:A266"/>
  </mergeCells>
  <phoneticPr fontId="0" type="noConversion"/>
  <pageMargins left="1.1811023622047245" right="0.39370078740157483" top="0.19685039370078741" bottom="0.19685039370078741" header="0.11811023622047245" footer="0.11811023622047245"/>
  <pageSetup paperSize="9" scale="55" orientation="portrait" horizontalDpi="4294967293" r:id="rId1"/>
  <headerFooter alignWithMargins="0"/>
  <rowBreaks count="4" manualBreakCount="4">
    <brk id="55" max="26" man="1"/>
    <brk id="138" max="26" man="1"/>
    <brk id="264" max="26" man="1"/>
    <brk id="319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расходы</vt:lpstr>
      <vt:lpstr>В130</vt:lpstr>
      <vt:lpstr>доходы!Область_печати</vt:lpstr>
      <vt:lpstr>расходы!Область_печати</vt:lpstr>
    </vt:vector>
  </TitlesOfParts>
  <Company>ork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nachalnik</dc:creator>
  <cp:lastModifiedBy>Саша</cp:lastModifiedBy>
  <cp:lastPrinted>2016-06-03T04:19:03Z</cp:lastPrinted>
  <dcterms:created xsi:type="dcterms:W3CDTF">2006-01-13T02:47:02Z</dcterms:created>
  <dcterms:modified xsi:type="dcterms:W3CDTF">2016-08-23T05:03:17Z</dcterms:modified>
</cp:coreProperties>
</file>